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n-esa\Box\CEC (Eva Stengard)\CEC GEM\adm rutiner\Lathund mm 2022\"/>
    </mc:Choice>
  </mc:AlternateContent>
  <xr:revisionPtr revIDLastSave="0" documentId="13_ncr:1_{EBA203B3-9A85-4188-A130-18D94544ECDC}" xr6:coauthVersionLast="47" xr6:coauthVersionMax="47" xr10:uidLastSave="{00000000-0000-0000-0000-000000000000}"/>
  <bookViews>
    <workbookView xWindow="-120" yWindow="-120" windowWidth="38640" windowHeight="21240" tabRatio="777" xr2:uid="{00000000-000D-0000-FFFF-FFFF00000000}"/>
  </bookViews>
  <sheets>
    <sheet name="Fullkostnadskalkyl" sheetId="14" r:id="rId1"/>
    <sheet name="Bilaga Indirekta kostnader" sheetId="16" r:id="rId2"/>
    <sheet name="Bilaga Lokalpålägg o tot pålägg" sheetId="17" r:id="rId3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6" l="1"/>
  <c r="G62" i="16"/>
  <c r="F62" i="16"/>
  <c r="K19" i="17" l="1"/>
  <c r="E30" i="14"/>
  <c r="J18" i="16"/>
  <c r="J24" i="16" s="1"/>
  <c r="E37" i="14"/>
  <c r="F37" i="14"/>
  <c r="A2" i="17"/>
  <c r="J24" i="14"/>
  <c r="J23" i="14"/>
  <c r="I59" i="16"/>
  <c r="I58" i="16"/>
  <c r="E59" i="16"/>
  <c r="D34" i="16"/>
  <c r="F34" i="16"/>
  <c r="H34" i="16"/>
  <c r="E8" i="14"/>
  <c r="E9" i="14"/>
  <c r="A10" i="16"/>
  <c r="E6" i="14"/>
  <c r="J68" i="16"/>
  <c r="J48" i="16"/>
  <c r="J28" i="16"/>
  <c r="E7" i="14"/>
  <c r="J59" i="16"/>
  <c r="H54" i="16"/>
  <c r="H61" i="16" s="1"/>
  <c r="F54" i="16"/>
  <c r="J54" i="16" s="1"/>
  <c r="D54" i="16"/>
  <c r="D61" i="16"/>
  <c r="D62" i="16" s="1"/>
  <c r="J53" i="16"/>
  <c r="A53" i="16"/>
  <c r="J52" i="16"/>
  <c r="A52" i="16"/>
  <c r="J51" i="16"/>
  <c r="A51" i="16"/>
  <c r="J50" i="16"/>
  <c r="A50" i="16"/>
  <c r="J49" i="16"/>
  <c r="A49" i="16"/>
  <c r="A48" i="16"/>
  <c r="J26" i="14"/>
  <c r="H27" i="14"/>
  <c r="H28" i="14" s="1"/>
  <c r="E13" i="17"/>
  <c r="H7" i="14"/>
  <c r="J58" i="16"/>
  <c r="J39" i="16"/>
  <c r="J40" i="16"/>
  <c r="J41" i="16"/>
  <c r="J42" i="16"/>
  <c r="J43" i="16"/>
  <c r="J38" i="16"/>
  <c r="J29" i="16"/>
  <c r="J30" i="16"/>
  <c r="J31" i="16"/>
  <c r="J32" i="16"/>
  <c r="J33" i="16"/>
  <c r="J19" i="16"/>
  <c r="J20" i="16"/>
  <c r="J21" i="16"/>
  <c r="J22" i="16"/>
  <c r="J23" i="16"/>
  <c r="F44" i="16"/>
  <c r="F24" i="16"/>
  <c r="I37" i="14"/>
  <c r="H37" i="14"/>
  <c r="E5" i="14"/>
  <c r="D24" i="16"/>
  <c r="H44" i="16"/>
  <c r="J25" i="14"/>
  <c r="J38" i="14"/>
  <c r="J39" i="14"/>
  <c r="J40" i="14"/>
  <c r="J41" i="14"/>
  <c r="H24" i="16"/>
  <c r="D44" i="16"/>
  <c r="J60" i="16"/>
  <c r="G37" i="14"/>
  <c r="A5" i="16"/>
  <c r="A7" i="16"/>
  <c r="A43" i="16"/>
  <c r="A42" i="16"/>
  <c r="A41" i="16"/>
  <c r="A40" i="16"/>
  <c r="A39" i="16"/>
  <c r="A38" i="16"/>
  <c r="L13" i="17"/>
  <c r="H8" i="17"/>
  <c r="H19" i="17" s="1"/>
  <c r="G8" i="17"/>
  <c r="G19" i="17"/>
  <c r="E61" i="16"/>
  <c r="G27" i="14"/>
  <c r="G28" i="14" s="1"/>
  <c r="F27" i="14"/>
  <c r="F28" i="14" s="1"/>
  <c r="I27" i="14"/>
  <c r="I28" i="14" s="1"/>
  <c r="E27" i="14"/>
  <c r="E28" i="14" s="1"/>
  <c r="I60" i="16"/>
  <c r="F30" i="14"/>
  <c r="G30" i="14"/>
  <c r="I30" i="14"/>
  <c r="H30" i="14"/>
  <c r="G32" i="14" l="1"/>
  <c r="G42" i="14" s="1"/>
  <c r="G43" i="14" s="1"/>
  <c r="F32" i="14"/>
  <c r="F42" i="14" s="1"/>
  <c r="F43" i="14" s="1"/>
  <c r="E32" i="14"/>
  <c r="E42" i="14" s="1"/>
  <c r="E43" i="14" s="1"/>
  <c r="H32" i="14"/>
  <c r="H42" i="14" s="1"/>
  <c r="H43" i="14" s="1"/>
  <c r="I32" i="14"/>
  <c r="I42" i="14" s="1"/>
  <c r="I43" i="14" s="1"/>
  <c r="J30" i="14"/>
  <c r="E62" i="16"/>
  <c r="E8" i="17" s="1"/>
  <c r="E19" i="17" s="1"/>
  <c r="J44" i="16"/>
  <c r="J34" i="16"/>
  <c r="D8" i="17"/>
  <c r="D19" i="17"/>
  <c r="J61" i="16"/>
  <c r="J62" i="16" s="1"/>
  <c r="L8" i="17" s="1"/>
  <c r="H62" i="16"/>
  <c r="I61" i="16"/>
  <c r="J27" i="14"/>
  <c r="J28" i="14" s="1"/>
  <c r="J42" i="14" l="1"/>
  <c r="J43" i="14" s="1"/>
  <c r="J32" i="14"/>
  <c r="J19" i="17"/>
  <c r="L19" i="17" s="1"/>
  <c r="J8" i="17"/>
</calcChain>
</file>

<file path=xl/sharedStrings.xml><?xml version="1.0" encoding="utf-8"?>
<sst xmlns="http://schemas.openxmlformats.org/spreadsheetml/2006/main" count="167" uniqueCount="84">
  <si>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</si>
  <si>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</si>
  <si>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</si>
  <si>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</si>
  <si>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</si>
  <si>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</si>
  <si>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</si>
  <si>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</si>
  <si>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</si>
  <si>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</si>
  <si>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</si>
  <si>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</si>
  <si>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</si>
  <si>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</si>
  <si>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</si>
  <si>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</si>
  <si>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</si>
  <si>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</si>
  <si>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</si>
  <si>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</si>
  <si>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</si>
  <si>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</si>
  <si>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</si>
  <si>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</si>
  <si>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</si>
  <si>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</si>
  <si>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</si>
  <si>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</si>
  <si>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</si>
  <si>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</si>
  <si>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</si>
  <si>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</si>
  <si>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</si>
  <si>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</si>
  <si>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</si>
  <si>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</si>
  <si>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</si>
  <si>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</si>
  <si>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</si>
  <si>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</si>
  <si>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</si>
  <si>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</si>
  <si>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</si>
  <si>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</si>
  <si>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</si>
  <si>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Belopp</t>
  </si>
  <si>
    <t>avskrivningar</t>
  </si>
  <si>
    <t xml:space="preserve">Ansökan och kalkyl godkänd av prefekt </t>
  </si>
  <si>
    <t>Finansiär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</si>
  <si>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</si>
  <si>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</si>
  <si>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</si>
  <si>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</si>
  <si>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</si>
  <si>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</si>
  <si>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</si>
  <si>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</si>
  <si>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</si>
  <si>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</si>
  <si>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</si>
  <si>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</si>
  <si>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</si>
  <si>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</si>
  <si>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Fakultetsgemensamt</t>
  </si>
  <si>
    <t>Påläggsberäkning för direkta lokalkostnader</t>
  </si>
  <si>
    <t>Påläggsbas</t>
  </si>
  <si>
    <t>Samfinansiering</t>
  </si>
  <si>
    <t>Institutionens påläggsbas består av</t>
  </si>
  <si>
    <t>NAT</t>
  </si>
  <si>
    <t>CEC</t>
  </si>
  <si>
    <t>Ansökan och kalkyl godkänd av ekonom</t>
  </si>
  <si>
    <t>OBS!</t>
  </si>
  <si>
    <t xml:space="preserve"> </t>
  </si>
  <si>
    <t>Finns medsökande? (namn, inst.)</t>
  </si>
  <si>
    <t>Vilken utlysning och finansiär riktar sig ansökan mot?</t>
  </si>
  <si>
    <t>Är ansökan relaterad till BECC/MERGE/ICOS?*</t>
  </si>
  <si>
    <t>Vilket beslutsdatum har angetts av finansiären?</t>
  </si>
  <si>
    <t>Krävs medfinansiering av doktorander fr. CEC? (antal, summa tkr)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</si>
  <si>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>Viktigt pga den externa utvärderingen av dessa projekt</t>
    </r>
  </si>
  <si>
    <t>Fullkostnadskalkylen ska göras i samråd med ekonomen på CEC.</t>
  </si>
  <si>
    <t>Fullkostnadskalkylen och ansökan ska alltid godkännas av prefekt innan ansökan skickas iväg.</t>
  </si>
  <si>
    <t>Eva Stengard</t>
  </si>
  <si>
    <t>Per Persson</t>
  </si>
  <si>
    <t>Fullkostnadskalkyl för bidragsansökan CEC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</si>
</sst>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/>
    <xf numFmtId="0" fontId="8" fillId="0" borderId="0" xfId="0" applyFont="1" applyFill="1" applyBorder="1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7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/>
    <xf numFmtId="14" fontId="6" fillId="0" borderId="0" xfId="0" applyNumberFormat="1" applyFont="1" applyFill="1" applyBorder="1"/>
    <xf numFmtId="0" fontId="9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Fill="1" applyBorder="1"/>
    <xf numFmtId="3" fontId="9" fillId="2" borderId="0" xfId="0" applyNumberFormat="1" applyFont="1" applyFill="1" applyBorder="1"/>
    <xf numFmtId="3" fontId="9" fillId="0" borderId="0" xfId="0" applyNumberFormat="1" applyFont="1" applyFill="1" applyBorder="1"/>
    <xf numFmtId="3" fontId="9" fillId="0" borderId="6" xfId="0" applyNumberFormat="1" applyFont="1" applyFill="1" applyBorder="1"/>
    <xf numFmtId="0" fontId="9" fillId="0" borderId="7" xfId="0" applyFont="1" applyFill="1" applyBorder="1"/>
    <xf numFmtId="0" fontId="9" fillId="0" borderId="4" xfId="0" applyFont="1" applyFill="1" applyBorder="1"/>
    <xf numFmtId="3" fontId="9" fillId="0" borderId="4" xfId="0" applyNumberFormat="1" applyFont="1" applyFill="1" applyBorder="1"/>
    <xf numFmtId="3" fontId="9" fillId="0" borderId="8" xfId="0" applyNumberFormat="1" applyFont="1" applyFill="1" applyBorder="1"/>
    <xf numFmtId="0" fontId="9" fillId="0" borderId="1" xfId="0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1" xfId="0" applyFont="1" applyBorder="1"/>
    <xf numFmtId="0" fontId="9" fillId="0" borderId="9" xfId="0" applyFont="1" applyFill="1" applyBorder="1"/>
    <xf numFmtId="0" fontId="9" fillId="0" borderId="2" xfId="0" applyFont="1" applyFill="1" applyBorder="1"/>
    <xf numFmtId="0" fontId="10" fillId="0" borderId="0" xfId="0" applyFont="1" applyBorder="1"/>
    <xf numFmtId="0" fontId="9" fillId="0" borderId="3" xfId="0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9" fontId="9" fillId="0" borderId="0" xfId="0" applyNumberFormat="1" applyFont="1" applyFill="1" applyBorder="1"/>
    <xf numFmtId="9" fontId="9" fillId="0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9" xfId="0" applyFont="1" applyBorder="1"/>
    <xf numFmtId="0" fontId="9" fillId="0" borderId="5" xfId="0" applyFont="1" applyBorder="1"/>
    <xf numFmtId="3" fontId="9" fillId="2" borderId="0" xfId="0" applyNumberFormat="1" applyFont="1" applyFill="1" applyBorder="1" applyProtection="1">
      <protection locked="0"/>
    </xf>
    <xf numFmtId="3" fontId="9" fillId="0" borderId="0" xfId="0" applyNumberFormat="1" applyFont="1" applyBorder="1"/>
    <xf numFmtId="0" fontId="10" fillId="0" borderId="7" xfId="0" applyFont="1" applyBorder="1"/>
    <xf numFmtId="3" fontId="10" fillId="0" borderId="0" xfId="0" applyNumberFormat="1" applyFont="1" applyBorder="1"/>
    <xf numFmtId="0" fontId="10" fillId="0" borderId="2" xfId="0" applyFont="1" applyBorder="1"/>
    <xf numFmtId="0" fontId="9" fillId="2" borderId="0" xfId="0" applyFont="1" applyFill="1" applyBorder="1"/>
    <xf numFmtId="0" fontId="10" fillId="0" borderId="9" xfId="0" applyFont="1" applyBorder="1"/>
    <xf numFmtId="3" fontId="10" fillId="0" borderId="9" xfId="0" applyNumberFormat="1" applyFont="1" applyBorder="1"/>
    <xf numFmtId="0" fontId="11" fillId="0" borderId="0" xfId="0" applyFont="1"/>
    <xf numFmtId="0" fontId="9" fillId="2" borderId="0" xfId="0" applyFont="1" applyFill="1"/>
    <xf numFmtId="0" fontId="0" fillId="0" borderId="6" xfId="0" applyBorder="1"/>
    <xf numFmtId="0" fontId="9" fillId="2" borderId="4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3" fontId="0" fillId="0" borderId="0" xfId="0" applyNumberFormat="1"/>
    <xf numFmtId="3" fontId="10" fillId="2" borderId="6" xfId="0" applyNumberFormat="1" applyFont="1" applyFill="1" applyBorder="1"/>
    <xf numFmtId="3" fontId="10" fillId="0" borderId="10" xfId="0" applyNumberFormat="1" applyFont="1" applyBorder="1"/>
    <xf numFmtId="0" fontId="12" fillId="0" borderId="6" xfId="0" applyFont="1" applyBorder="1"/>
    <xf numFmtId="3" fontId="10" fillId="0" borderId="6" xfId="0" applyNumberFormat="1" applyFont="1" applyFill="1" applyBorder="1"/>
    <xf numFmtId="3" fontId="10" fillId="0" borderId="8" xfId="0" applyNumberFormat="1" applyFont="1" applyFill="1" applyBorder="1"/>
    <xf numFmtId="3" fontId="10" fillId="0" borderId="0" xfId="0" applyNumberFormat="1" applyFont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9" fillId="0" borderId="6" xfId="0" applyFont="1" applyFill="1" applyBorder="1" applyAlignment="1">
      <alignment horizontal="right"/>
    </xf>
    <xf numFmtId="0" fontId="0" fillId="0" borderId="0" xfId="0" applyFill="1" applyBorder="1"/>
    <xf numFmtId="0" fontId="9" fillId="0" borderId="3" xfId="0" applyFont="1" applyFill="1" applyBorder="1"/>
    <xf numFmtId="0" fontId="12" fillId="0" borderId="0" xfId="0" applyFont="1" applyFill="1"/>
    <xf numFmtId="9" fontId="2" fillId="0" borderId="0" xfId="0" applyNumberFormat="1" applyFont="1" applyFill="1" applyBorder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Fill="1" applyBorder="1"/>
    <xf numFmtId="10" fontId="2" fillId="0" borderId="2" xfId="0" applyNumberFormat="1" applyFont="1" applyFill="1" applyBorder="1"/>
    <xf numFmtId="3" fontId="0" fillId="0" borderId="0" xfId="0" applyNumberFormat="1" applyFill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9" fontId="10" fillId="0" borderId="0" xfId="0" applyNumberFormat="1" applyFont="1" applyFill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2" fillId="2" borderId="0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Fill="1" applyBorder="1"/>
    <xf numFmtId="9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5" xfId="0" applyNumberFormat="1" applyFont="1" applyFill="1" applyBorder="1"/>
    <xf numFmtId="10" fontId="9" fillId="0" borderId="6" xfId="1" applyNumberFormat="1" applyFont="1" applyFill="1" applyBorder="1"/>
    <xf numFmtId="3" fontId="9" fillId="3" borderId="1" xfId="0" applyNumberFormat="1" applyFont="1" applyFill="1" applyBorder="1"/>
    <xf numFmtId="10" fontId="9" fillId="0" borderId="3" xfId="1" applyNumberFormat="1" applyFont="1" applyFill="1" applyBorder="1"/>
    <xf numFmtId="0" fontId="10" fillId="0" borderId="5" xfId="0" applyFont="1" applyFill="1" applyBorder="1" applyAlignment="1">
      <alignment horizontal="right"/>
    </xf>
    <xf numFmtId="9" fontId="2" fillId="0" borderId="5" xfId="1" applyFont="1" applyFill="1" applyBorder="1"/>
    <xf numFmtId="10" fontId="2" fillId="0" borderId="6" xfId="1" applyNumberFormat="1" applyFont="1" applyFill="1" applyBorder="1"/>
    <xf numFmtId="3" fontId="2" fillId="3" borderId="1" xfId="1" applyNumberFormat="1" applyFont="1" applyFill="1" applyBorder="1"/>
    <xf numFmtId="10" fontId="2" fillId="0" borderId="3" xfId="1" applyNumberFormat="1" applyFont="1" applyFill="1" applyBorder="1"/>
    <xf numFmtId="3" fontId="2" fillId="0" borderId="1" xfId="0" applyNumberFormat="1" applyFont="1" applyFill="1" applyBorder="1"/>
    <xf numFmtId="0" fontId="9" fillId="0" borderId="6" xfId="0" applyFont="1" applyFill="1" applyBorder="1"/>
    <xf numFmtId="0" fontId="10" fillId="4" borderId="11" xfId="0" applyFont="1" applyFill="1" applyBorder="1" applyAlignment="1">
      <alignment horizontal="left"/>
    </xf>
    <xf numFmtId="9" fontId="9" fillId="4" borderId="10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9" fontId="9" fillId="4" borderId="6" xfId="0" applyNumberFormat="1" applyFont="1" applyFill="1" applyBorder="1" applyAlignment="1">
      <alignment horizontal="right"/>
    </xf>
    <xf numFmtId="0" fontId="9" fillId="4" borderId="5" xfId="0" applyFont="1" applyFill="1" applyBorder="1"/>
    <xf numFmtId="0" fontId="0" fillId="4" borderId="5" xfId="0" applyFill="1" applyBorder="1"/>
    <xf numFmtId="10" fontId="0" fillId="4" borderId="6" xfId="0" applyNumberFormat="1" applyFill="1" applyBorder="1"/>
    <xf numFmtId="3" fontId="9" fillId="4" borderId="1" xfId="0" applyNumberFormat="1" applyFont="1" applyFill="1" applyBorder="1"/>
    <xf numFmtId="10" fontId="9" fillId="4" borderId="3" xfId="0" applyNumberFormat="1" applyFont="1" applyFill="1" applyBorder="1"/>
    <xf numFmtId="3" fontId="9" fillId="4" borderId="5" xfId="0" applyNumberFormat="1" applyFont="1" applyFill="1" applyBorder="1"/>
    <xf numFmtId="10" fontId="9" fillId="4" borderId="6" xfId="1" applyNumberFormat="1" applyFont="1" applyFill="1" applyBorder="1"/>
    <xf numFmtId="3" fontId="9" fillId="4" borderId="1" xfId="0" applyNumberFormat="1" applyFont="1" applyFill="1" applyBorder="1" applyAlignment="1">
      <alignment horizontal="right"/>
    </xf>
    <xf numFmtId="10" fontId="9" fillId="4" borderId="3" xfId="1" applyNumberFormat="1" applyFont="1" applyFill="1" applyBorder="1" applyAlignment="1">
      <alignment horizontal="right"/>
    </xf>
    <xf numFmtId="10" fontId="9" fillId="4" borderId="3" xfId="1" applyNumberFormat="1" applyFont="1" applyFill="1" applyBorder="1"/>
    <xf numFmtId="0" fontId="10" fillId="4" borderId="5" xfId="0" applyFont="1" applyFill="1" applyBorder="1" applyAlignment="1">
      <alignment horizontal="right"/>
    </xf>
    <xf numFmtId="10" fontId="9" fillId="4" borderId="6" xfId="0" applyNumberFormat="1" applyFont="1" applyFill="1" applyBorder="1" applyAlignment="1">
      <alignment horizontal="right"/>
    </xf>
    <xf numFmtId="0" fontId="0" fillId="4" borderId="7" xfId="0" applyFill="1" applyBorder="1"/>
    <xf numFmtId="10" fontId="0" fillId="4" borderId="8" xfId="0" applyNumberFormat="1" applyFill="1" applyBorder="1"/>
    <xf numFmtId="9" fontId="10" fillId="4" borderId="6" xfId="0" applyNumberFormat="1" applyFont="1" applyFill="1" applyBorder="1" applyAlignment="1">
      <alignment horizontal="left"/>
    </xf>
    <xf numFmtId="9" fontId="10" fillId="4" borderId="6" xfId="0" applyNumberFormat="1" applyFont="1" applyFill="1" applyBorder="1" applyAlignment="1">
      <alignment horizontal="center"/>
    </xf>
    <xf numFmtId="9" fontId="2" fillId="4" borderId="5" xfId="1" applyFont="1" applyFill="1" applyBorder="1"/>
    <xf numFmtId="10" fontId="2" fillId="4" borderId="6" xfId="1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10" fontId="2" fillId="4" borderId="3" xfId="1" applyNumberFormat="1" applyFont="1" applyFill="1" applyBorder="1" applyAlignment="1">
      <alignment horizontal="right"/>
    </xf>
    <xf numFmtId="10" fontId="2" fillId="4" borderId="3" xfId="1" applyNumberFormat="1" applyFont="1" applyFill="1" applyBorder="1"/>
    <xf numFmtId="3" fontId="2" fillId="4" borderId="1" xfId="0" applyNumberFormat="1" applyFont="1" applyFill="1" applyBorder="1"/>
    <xf numFmtId="10" fontId="2" fillId="4" borderId="3" xfId="0" applyNumberFormat="1" applyFont="1" applyFill="1" applyBorder="1"/>
    <xf numFmtId="0" fontId="9" fillId="4" borderId="10" xfId="0" applyFont="1" applyFill="1" applyBorder="1"/>
    <xf numFmtId="0" fontId="9" fillId="4" borderId="6" xfId="0" applyFont="1" applyFill="1" applyBorder="1"/>
    <xf numFmtId="10" fontId="9" fillId="4" borderId="6" xfId="0" applyNumberFormat="1" applyFont="1" applyFill="1" applyBorder="1"/>
    <xf numFmtId="0" fontId="6" fillId="0" borderId="11" xfId="0" applyFont="1" applyFill="1" applyBorder="1"/>
    <xf numFmtId="0" fontId="0" fillId="0" borderId="10" xfId="0" applyFill="1" applyBorder="1"/>
    <xf numFmtId="0" fontId="0" fillId="0" borderId="5" xfId="0" applyFill="1" applyBorder="1"/>
    <xf numFmtId="0" fontId="9" fillId="0" borderId="1" xfId="0" applyFont="1" applyFill="1" applyBorder="1" applyAlignment="1">
      <alignment horizontal="right"/>
    </xf>
    <xf numFmtId="3" fontId="2" fillId="0" borderId="5" xfId="0" applyNumberFormat="1" applyFont="1" applyFill="1" applyBorder="1"/>
    <xf numFmtId="0" fontId="10" fillId="0" borderId="5" xfId="0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9" fontId="9" fillId="0" borderId="6" xfId="1" applyFont="1" applyFill="1" applyBorder="1"/>
    <xf numFmtId="9" fontId="9" fillId="0" borderId="6" xfId="0" applyNumberFormat="1" applyFont="1" applyFill="1" applyBorder="1"/>
    <xf numFmtId="3" fontId="9" fillId="0" borderId="5" xfId="0" applyNumberFormat="1" applyFont="1" applyFill="1" applyBorder="1" applyAlignment="1">
      <alignment horizontal="right"/>
    </xf>
    <xf numFmtId="3" fontId="2" fillId="0" borderId="7" xfId="0" applyNumberFormat="1" applyFont="1" applyFill="1" applyBorder="1"/>
    <xf numFmtId="0" fontId="0" fillId="0" borderId="11" xfId="0" applyFill="1" applyBorder="1"/>
    <xf numFmtId="0" fontId="2" fillId="0" borderId="6" xfId="0" applyFont="1" applyBorder="1"/>
    <xf numFmtId="0" fontId="2" fillId="0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5" xfId="1" applyNumberFormat="1" applyFont="1" applyFill="1" applyBorder="1"/>
    <xf numFmtId="3" fontId="2" fillId="0" borderId="1" xfId="1" applyNumberFormat="1" applyFont="1" applyFill="1" applyBorder="1"/>
    <xf numFmtId="9" fontId="2" fillId="0" borderId="6" xfId="1" applyFont="1" applyFill="1" applyBorder="1"/>
    <xf numFmtId="9" fontId="2" fillId="0" borderId="5" xfId="0" applyNumberFormat="1" applyFont="1" applyFill="1" applyBorder="1"/>
    <xf numFmtId="9" fontId="2" fillId="0" borderId="6" xfId="0" applyNumberFormat="1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10" fillId="0" borderId="13" xfId="0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4" xfId="0" applyFont="1" applyFill="1" applyBorder="1"/>
    <xf numFmtId="3" fontId="9" fillId="0" borderId="13" xfId="0" applyNumberFormat="1" applyFont="1" applyFill="1" applyBorder="1"/>
    <xf numFmtId="3" fontId="9" fillId="0" borderId="14" xfId="0" applyNumberFormat="1" applyFont="1" applyFill="1" applyBorder="1"/>
    <xf numFmtId="0" fontId="9" fillId="0" borderId="13" xfId="0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5" xfId="0" applyNumberFormat="1" applyFont="1" applyFill="1" applyBorder="1"/>
    <xf numFmtId="0" fontId="9" fillId="0" borderId="14" xfId="0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2" fillId="0" borderId="2" xfId="0" applyFont="1" applyFill="1" applyBorder="1"/>
    <xf numFmtId="3" fontId="2" fillId="3" borderId="5" xfId="0" applyNumberFormat="1" applyFont="1" applyFill="1" applyBorder="1"/>
    <xf numFmtId="3" fontId="2" fillId="3" borderId="11" xfId="0" applyNumberFormat="1" applyFont="1" applyFill="1" applyBorder="1"/>
    <xf numFmtId="3" fontId="2" fillId="3" borderId="7" xfId="0" applyNumberFormat="1" applyFont="1" applyFill="1" applyBorder="1"/>
    <xf numFmtId="3" fontId="2" fillId="3" borderId="7" xfId="0" applyNumberFormat="1" applyFont="1" applyFill="1" applyBorder="1" applyAlignment="1">
      <alignment horizontal="right"/>
    </xf>
    <xf numFmtId="49" fontId="9" fillId="0" borderId="0" xfId="0" applyNumberFormat="1" applyFont="1" applyFill="1" applyProtection="1">
      <protection locked="0"/>
    </xf>
    <xf numFmtId="3" fontId="2" fillId="0" borderId="4" xfId="0" applyNumberFormat="1" applyFont="1" applyFill="1" applyBorder="1"/>
    <xf numFmtId="3" fontId="9" fillId="0" borderId="4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3" fontId="2" fillId="0" borderId="10" xfId="0" applyNumberFormat="1" applyFont="1" applyFill="1" applyBorder="1"/>
    <xf numFmtId="3" fontId="9" fillId="0" borderId="10" xfId="0" applyNumberFormat="1" applyFont="1" applyFill="1" applyBorder="1"/>
    <xf numFmtId="9" fontId="2" fillId="0" borderId="8" xfId="0" applyNumberFormat="1" applyFont="1" applyFill="1" applyBorder="1" applyAlignment="1">
      <alignment horizontal="right"/>
    </xf>
    <xf numFmtId="9" fontId="9" fillId="0" borderId="8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1" xfId="0" applyFont="1" applyFill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14" fillId="2" borderId="0" xfId="0" applyFont="1" applyFill="1"/>
    <xf numFmtId="0" fontId="12" fillId="2" borderId="0" xfId="0" applyFont="1" applyFill="1"/>
    <xf numFmtId="0" fontId="13" fillId="0" borderId="0" xfId="0" applyFont="1"/>
    <xf numFmtId="0" fontId="2" fillId="2" borderId="0" xfId="0" applyFont="1" applyFill="1" applyAlignment="1" applyProtection="1">
      <alignment horizontal="left"/>
      <protection locked="0"/>
    </xf>
    <xf numFmtId="3" fontId="9" fillId="2" borderId="0" xfId="0" applyNumberFormat="1" applyFont="1" applyFill="1"/>
    <xf numFmtId="3" fontId="2" fillId="2" borderId="0" xfId="0" applyNumberFormat="1" applyFont="1" applyFill="1"/>
    <xf numFmtId="0" fontId="15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3" fontId="2" fillId="2" borderId="0" xfId="0" applyNumberFormat="1" applyFont="1" applyFill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10" xfId="0" applyNumberFormat="1" applyFont="1" applyBorder="1"/>
    <xf numFmtId="9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10" fillId="4" borderId="5" xfId="0" applyNumberFormat="1" applyFont="1" applyFill="1" applyBorder="1" applyAlignment="1">
      <alignment horizontal="center"/>
    </xf>
    <xf numFmtId="9" fontId="10" fillId="4" borderId="6" xfId="0" applyNumberFormat="1" applyFont="1" applyFill="1" applyBorder="1" applyAlignment="1">
      <alignment horizontal="center"/>
    </xf>
    <xf numFmtId="9" fontId="10" fillId="4" borderId="11" xfId="0" applyNumberFormat="1" applyFont="1" applyFill="1" applyBorder="1" applyAlignment="1">
      <alignment horizontal="left"/>
    </xf>
    <xf numFmtId="9" fontId="10" fillId="4" borderId="10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workbookViewId="0"/>
  </sheetViews>
  <sheetFormatPr defaultRowHeight="12.75" x14ac:dyDescent="0.2"/>
  <cols>
    <col min="1" max="1" width="21.85546875" customWidth="1"/>
    <col min="3" max="3" width="17" customWidth="1"/>
    <col min="4" max="4" width="4" customWidth="1"/>
    <col min="5" max="5" width="10.5703125" customWidth="1"/>
    <col min="6" max="9" width="10.140625" bestFit="1" customWidth="1"/>
    <col min="10" max="10" width="11.140625" bestFit="1" customWidth="1"/>
  </cols>
  <sheetData>
    <row r="1" spans="1:10" ht="21.75" customHeight="1" x14ac:dyDescent="0.25">
      <c r="A1" s="11" t="s">
        <v>83</v>
      </c>
      <c r="B1" s="12"/>
      <c r="C1" s="12"/>
      <c r="D1" s="12"/>
      <c r="E1" s="12"/>
      <c r="F1" s="12"/>
      <c r="G1" s="12"/>
      <c r="H1" s="224"/>
      <c r="I1" s="224"/>
      <c r="J1" s="225"/>
    </row>
    <row r="2" spans="1:10" ht="18" x14ac:dyDescent="0.25">
      <c r="B2" s="13"/>
      <c r="C2" s="13"/>
      <c r="D2" s="13"/>
      <c r="E2" s="13"/>
      <c r="F2" s="13"/>
      <c r="G2" s="13"/>
    </row>
    <row r="3" spans="1:10" x14ac:dyDescent="0.2">
      <c r="A3" s="48" t="s">
        <v>1</v>
      </c>
      <c r="B3" s="24"/>
      <c r="C3" s="30"/>
      <c r="D3" s="30"/>
      <c r="E3" s="201"/>
      <c r="F3" s="85"/>
      <c r="G3" s="85"/>
      <c r="H3" s="66"/>
      <c r="I3" s="85"/>
      <c r="J3" s="66"/>
    </row>
    <row r="4" spans="1:10" x14ac:dyDescent="0.2">
      <c r="A4" s="48" t="s">
        <v>2</v>
      </c>
      <c r="B4" s="24"/>
      <c r="C4" s="30"/>
      <c r="D4" s="30"/>
      <c r="E4" s="220"/>
      <c r="F4" s="66"/>
      <c r="G4" s="85"/>
      <c r="H4" s="66"/>
      <c r="I4" s="66"/>
      <c r="J4" s="66"/>
    </row>
    <row r="5" spans="1:10" x14ac:dyDescent="0.2">
      <c r="A5" s="28" t="s">
        <v>22</v>
      </c>
      <c r="B5" s="30"/>
      <c r="C5" s="24"/>
      <c r="D5" s="24"/>
      <c r="E5" s="197" t="str">
        <f>'Bilaga Indirekta kostnader'!D5</f>
        <v>Lunds universitet</v>
      </c>
      <c r="F5" s="30"/>
      <c r="G5" s="30"/>
    </row>
    <row r="6" spans="1:10" x14ac:dyDescent="0.2">
      <c r="A6" s="28" t="s">
        <v>61</v>
      </c>
      <c r="B6" s="30"/>
      <c r="C6" s="24"/>
      <c r="D6" s="24"/>
      <c r="E6" s="197" t="str">
        <f>'Bilaga Indirekta kostnader'!D6</f>
        <v>NAT</v>
      </c>
      <c r="F6" s="30"/>
      <c r="G6" s="30"/>
    </row>
    <row r="7" spans="1:10" x14ac:dyDescent="0.2">
      <c r="A7" s="28" t="s">
        <v>15</v>
      </c>
      <c r="B7" s="24"/>
      <c r="C7" s="24"/>
      <c r="D7" s="24"/>
      <c r="E7" s="197" t="str">
        <f>'Bilaga Indirekta kostnader'!D7</f>
        <v>CEC</v>
      </c>
      <c r="F7" s="30"/>
      <c r="G7" s="30"/>
      <c r="H7" s="72">
        <f>'Bilaga Indirekta kostnader'!D9</f>
        <v>156911</v>
      </c>
    </row>
    <row r="8" spans="1:10" x14ac:dyDescent="0.2">
      <c r="A8" s="28" t="s">
        <v>60</v>
      </c>
      <c r="B8" s="24"/>
      <c r="C8" s="24"/>
      <c r="D8" s="24"/>
      <c r="E8" s="197">
        <f>'Bilaga Indirekta kostnader'!D8</f>
        <v>0</v>
      </c>
      <c r="F8" s="30"/>
      <c r="G8" s="30"/>
      <c r="H8" s="72"/>
    </row>
    <row r="9" spans="1:10" x14ac:dyDescent="0.2">
      <c r="A9" s="28" t="s">
        <v>65</v>
      </c>
      <c r="B9" s="24"/>
      <c r="C9" s="24"/>
      <c r="D9" s="24"/>
      <c r="E9" s="30" t="str">
        <f>'Bilaga Indirekta kostnader'!D10</f>
        <v>Direkt lön och drift</v>
      </c>
      <c r="F9" s="30"/>
      <c r="G9" s="30"/>
    </row>
    <row r="10" spans="1:10" ht="14.25" x14ac:dyDescent="0.2">
      <c r="A10" s="5"/>
      <c r="B10" s="2"/>
      <c r="C10" s="2"/>
      <c r="D10" s="2"/>
      <c r="E10" s="2"/>
      <c r="F10" s="2"/>
      <c r="G10" s="2"/>
    </row>
    <row r="11" spans="1:10" ht="14.25" x14ac:dyDescent="0.2">
      <c r="A11" s="28" t="s">
        <v>73</v>
      </c>
      <c r="B11" s="2"/>
      <c r="C11" s="2"/>
      <c r="D11" s="2"/>
      <c r="E11" s="201"/>
      <c r="F11" s="201"/>
      <c r="G11" s="201"/>
      <c r="H11" s="201"/>
      <c r="I11" s="201"/>
      <c r="J11" s="201"/>
    </row>
    <row r="12" spans="1:10" ht="14.25" x14ac:dyDescent="0.2">
      <c r="A12" s="28" t="s">
        <v>77</v>
      </c>
      <c r="B12" s="2"/>
      <c r="C12" s="2"/>
      <c r="D12" s="2"/>
      <c r="E12" s="201"/>
      <c r="F12" s="201"/>
      <c r="G12" s="201"/>
      <c r="H12" s="201"/>
      <c r="I12" s="201"/>
      <c r="J12" s="201"/>
    </row>
    <row r="13" spans="1:10" ht="14.25" x14ac:dyDescent="0.2">
      <c r="A13" s="28" t="s">
        <v>74</v>
      </c>
      <c r="B13" s="2"/>
      <c r="C13" s="2"/>
      <c r="D13" s="2"/>
      <c r="E13" s="201"/>
      <c r="F13" s="201"/>
      <c r="G13" s="201"/>
      <c r="H13" s="201"/>
      <c r="I13" s="201"/>
      <c r="J13" s="201"/>
    </row>
    <row r="14" spans="1:10" ht="14.25" x14ac:dyDescent="0.2">
      <c r="A14" s="28" t="s">
        <v>75</v>
      </c>
      <c r="B14" s="2"/>
      <c r="C14" s="2"/>
      <c r="D14" s="2"/>
      <c r="E14" s="201"/>
      <c r="F14" s="201"/>
      <c r="G14" s="201"/>
      <c r="H14" s="201"/>
      <c r="I14" s="201"/>
      <c r="J14" s="201"/>
    </row>
    <row r="15" spans="1:10" ht="14.25" x14ac:dyDescent="0.2">
      <c r="A15" s="28" t="s">
        <v>76</v>
      </c>
      <c r="B15" s="2"/>
      <c r="C15" s="2"/>
      <c r="D15" s="2"/>
      <c r="E15" s="201"/>
      <c r="F15" s="201"/>
      <c r="G15" s="201"/>
      <c r="H15" s="201"/>
      <c r="I15" s="201"/>
      <c r="J15" s="201"/>
    </row>
    <row r="16" spans="1:10" ht="14.25" x14ac:dyDescent="0.2">
      <c r="A16" s="74" t="s">
        <v>78</v>
      </c>
      <c r="B16" s="2"/>
      <c r="C16" s="2"/>
      <c r="D16" s="2"/>
      <c r="E16" s="2"/>
      <c r="F16" s="2"/>
      <c r="G16" s="2"/>
    </row>
    <row r="17" spans="1:12" ht="14.25" x14ac:dyDescent="0.2">
      <c r="B17" s="2"/>
      <c r="C17" s="2"/>
      <c r="D17" s="2"/>
      <c r="E17" s="2"/>
      <c r="F17" s="2"/>
      <c r="G17" s="2"/>
    </row>
    <row r="18" spans="1:12" ht="14.25" x14ac:dyDescent="0.2">
      <c r="A18" s="223"/>
      <c r="B18" s="2"/>
      <c r="C18" s="2"/>
      <c r="D18" s="2"/>
      <c r="E18" s="2"/>
      <c r="F18" s="2"/>
      <c r="G18" s="2"/>
    </row>
    <row r="19" spans="1:12" x14ac:dyDescent="0.2">
      <c r="A19" s="48" t="s">
        <v>24</v>
      </c>
      <c r="B19" s="24"/>
      <c r="C19" s="24"/>
      <c r="D19" s="24"/>
      <c r="E19" s="19"/>
      <c r="F19" s="19"/>
      <c r="G19" s="19"/>
      <c r="L19" s="24"/>
    </row>
    <row r="20" spans="1:12" x14ac:dyDescent="0.2">
      <c r="A20" s="28" t="s">
        <v>34</v>
      </c>
      <c r="B20" s="24"/>
      <c r="C20" s="24"/>
      <c r="D20" s="24"/>
      <c r="H20" s="24"/>
    </row>
    <row r="21" spans="1:12" x14ac:dyDescent="0.2">
      <c r="A21" s="45"/>
      <c r="B21" s="32"/>
      <c r="C21" s="32" t="s">
        <v>19</v>
      </c>
      <c r="D21" s="33" t="s">
        <v>11</v>
      </c>
      <c r="E21" s="209">
        <v>2022</v>
      </c>
      <c r="F21" s="209">
        <v>2023</v>
      </c>
      <c r="G21" s="209">
        <v>2024</v>
      </c>
      <c r="H21" s="209">
        <v>2025</v>
      </c>
      <c r="I21" s="209">
        <v>2026</v>
      </c>
      <c r="J21" s="53" t="s">
        <v>8</v>
      </c>
    </row>
    <row r="22" spans="1:12" x14ac:dyDescent="0.2">
      <c r="A22" s="54" t="s">
        <v>3</v>
      </c>
      <c r="B22" s="55"/>
      <c r="C22" s="55"/>
      <c r="D22" s="55"/>
      <c r="E22" s="55"/>
      <c r="F22" s="55"/>
      <c r="G22" s="22"/>
      <c r="H22" s="24"/>
      <c r="J22" s="67"/>
    </row>
    <row r="23" spans="1:12" x14ac:dyDescent="0.2">
      <c r="A23" s="56" t="s">
        <v>26</v>
      </c>
      <c r="B23" s="22"/>
      <c r="C23" s="22"/>
      <c r="D23" s="22"/>
      <c r="E23" s="35"/>
      <c r="F23" s="35"/>
      <c r="G23" s="35"/>
      <c r="H23" s="221"/>
      <c r="I23" s="222"/>
      <c r="J23" s="77">
        <f>SUM(E23:I23)</f>
        <v>0</v>
      </c>
    </row>
    <row r="24" spans="1:12" x14ac:dyDescent="0.2">
      <c r="A24" s="56" t="s">
        <v>29</v>
      </c>
      <c r="B24" s="22"/>
      <c r="C24" s="22"/>
      <c r="D24" s="48"/>
      <c r="E24" s="35"/>
      <c r="F24" s="35"/>
      <c r="G24" s="35"/>
      <c r="H24" s="221"/>
      <c r="I24" s="222"/>
      <c r="J24" s="77">
        <f>SUM(E24:I24)</f>
        <v>0</v>
      </c>
    </row>
    <row r="25" spans="1:12" x14ac:dyDescent="0.2">
      <c r="A25" s="56" t="s">
        <v>27</v>
      </c>
      <c r="B25" s="22"/>
      <c r="C25" s="22"/>
      <c r="D25" s="22"/>
      <c r="E25" s="57"/>
      <c r="F25" s="57"/>
      <c r="G25" s="57"/>
      <c r="H25" s="221"/>
      <c r="I25" s="222"/>
      <c r="J25" s="77">
        <f>SUM(E25:I25)</f>
        <v>0</v>
      </c>
    </row>
    <row r="26" spans="1:12" x14ac:dyDescent="0.2">
      <c r="A26" s="56" t="s">
        <v>28</v>
      </c>
      <c r="B26" s="22"/>
      <c r="C26" s="22"/>
      <c r="D26" s="22"/>
      <c r="E26" s="57"/>
      <c r="F26" s="57"/>
      <c r="G26" s="57"/>
      <c r="H26" s="35"/>
      <c r="I26" s="227"/>
      <c r="J26" s="77">
        <f>SUM(E26:I26)</f>
        <v>0</v>
      </c>
    </row>
    <row r="27" spans="1:12" x14ac:dyDescent="0.2">
      <c r="A27" s="105" t="s">
        <v>54</v>
      </c>
      <c r="B27" s="22"/>
      <c r="C27" s="22"/>
      <c r="D27" s="22"/>
      <c r="E27" s="199">
        <f>'Bilaga Lokalpålägg o tot pålägg'!$K$13*(Fullkostnadskalkyl!E23+Fullkostnadskalkyl!E24)</f>
        <v>0</v>
      </c>
      <c r="F27" s="199">
        <f>'Bilaga Lokalpålägg o tot pålägg'!$K$13*(Fullkostnadskalkyl!F23+Fullkostnadskalkyl!F24)</f>
        <v>0</v>
      </c>
      <c r="G27" s="199">
        <f>'Bilaga Lokalpålägg o tot pålägg'!$K$13*(Fullkostnadskalkyl!G23+Fullkostnadskalkyl!G24)</f>
        <v>0</v>
      </c>
      <c r="H27" s="199">
        <f>'Bilaga Lokalpålägg o tot pålägg'!$K$13*(Fullkostnadskalkyl!H23+Fullkostnadskalkyl!H24)</f>
        <v>0</v>
      </c>
      <c r="I27" s="199">
        <f>'Bilaga Lokalpålägg o tot pålägg'!$K$13*(Fullkostnadskalkyl!I23+Fullkostnadskalkyl!I24)</f>
        <v>0</v>
      </c>
      <c r="J27" s="80">
        <f>SUM(E27:I27)</f>
        <v>0</v>
      </c>
    </row>
    <row r="28" spans="1:12" x14ac:dyDescent="0.2">
      <c r="A28" s="56" t="s">
        <v>4</v>
      </c>
      <c r="B28" s="22"/>
      <c r="C28" s="22"/>
      <c r="D28" s="22"/>
      <c r="E28" s="58">
        <f t="shared" ref="E28:J28" si="0">SUM(E23:E27)</f>
        <v>0</v>
      </c>
      <c r="F28" s="58">
        <f t="shared" si="0"/>
        <v>0</v>
      </c>
      <c r="G28" s="58">
        <f t="shared" si="0"/>
        <v>0</v>
      </c>
      <c r="H28" s="58">
        <f t="shared" si="0"/>
        <v>0</v>
      </c>
      <c r="I28" s="58">
        <f t="shared" si="0"/>
        <v>0</v>
      </c>
      <c r="J28" s="78">
        <f t="shared" si="0"/>
        <v>0</v>
      </c>
    </row>
    <row r="29" spans="1:12" x14ac:dyDescent="0.2">
      <c r="A29" s="56"/>
      <c r="B29" s="22"/>
      <c r="C29" s="22"/>
      <c r="D29" s="22"/>
      <c r="E29" s="58"/>
      <c r="F29" s="58"/>
      <c r="G29" s="22"/>
      <c r="H29" s="22"/>
      <c r="I29" s="10"/>
      <c r="J29" s="79"/>
    </row>
    <row r="30" spans="1:12" x14ac:dyDescent="0.2">
      <c r="A30" s="54" t="s">
        <v>0</v>
      </c>
      <c r="B30" s="19"/>
      <c r="C30" s="22"/>
      <c r="D30" s="22"/>
      <c r="E30" s="36">
        <f>'Bilaga Indirekta kostnader'!I62*(Fullkostnadskalkyl!E23+Fullkostnadskalkyl!E24)</f>
        <v>0</v>
      </c>
      <c r="F30" s="36">
        <f>'Bilaga Indirekta kostnader'!I62*(Fullkostnadskalkyl!F23+Fullkostnadskalkyl!F24)</f>
        <v>0</v>
      </c>
      <c r="G30" s="36">
        <f>'Bilaga Indirekta kostnader'!I62*(Fullkostnadskalkyl!G23+Fullkostnadskalkyl!G24)</f>
        <v>0</v>
      </c>
      <c r="H30" s="36">
        <f>'Bilaga Indirekta kostnader'!I62*(Fullkostnadskalkyl!H23+Fullkostnadskalkyl!H24)</f>
        <v>0</v>
      </c>
      <c r="I30" s="36">
        <f>'Bilaga Indirekta kostnader'!I62*(Fullkostnadskalkyl!I23+Fullkostnadskalkyl!I24)</f>
        <v>0</v>
      </c>
      <c r="J30" s="80">
        <f>SUM(E30:I30)</f>
        <v>0</v>
      </c>
    </row>
    <row r="31" spans="1:12" ht="4.5" customHeight="1" x14ac:dyDescent="0.2">
      <c r="A31" s="59"/>
      <c r="B31" s="39"/>
      <c r="C31" s="21"/>
      <c r="D31" s="21"/>
      <c r="E31" s="40"/>
      <c r="F31" s="40"/>
      <c r="G31" s="40"/>
      <c r="H31" s="40"/>
      <c r="I31" s="40"/>
      <c r="J31" s="81"/>
    </row>
    <row r="32" spans="1:12" x14ac:dyDescent="0.2">
      <c r="A32" s="28" t="s">
        <v>5</v>
      </c>
      <c r="B32" s="48"/>
      <c r="C32" s="48"/>
      <c r="D32" s="24"/>
      <c r="E32" s="60">
        <f>E28+E30</f>
        <v>0</v>
      </c>
      <c r="F32" s="60">
        <f>F28+F30</f>
        <v>0</v>
      </c>
      <c r="G32" s="60">
        <f>G28+G30</f>
        <v>0</v>
      </c>
      <c r="H32" s="60">
        <f>H28+H30</f>
        <v>0</v>
      </c>
      <c r="I32" s="60">
        <f>I28+I30</f>
        <v>0</v>
      </c>
      <c r="J32" s="82">
        <f>SUM(J28+J30)</f>
        <v>0</v>
      </c>
    </row>
    <row r="33" spans="1:13" x14ac:dyDescent="0.2">
      <c r="A33" s="22"/>
      <c r="B33" s="24"/>
      <c r="C33" s="24"/>
      <c r="D33" s="24"/>
      <c r="E33" s="24"/>
      <c r="F33" s="24"/>
      <c r="G33" s="24"/>
      <c r="H33" s="24"/>
    </row>
    <row r="34" spans="1:13" x14ac:dyDescent="0.2">
      <c r="A34" s="22"/>
      <c r="B34" s="22"/>
      <c r="C34" s="22"/>
      <c r="D34" s="24"/>
      <c r="E34" s="22"/>
      <c r="F34" s="58"/>
      <c r="G34" s="58"/>
      <c r="H34" s="24"/>
      <c r="J34" s="76"/>
    </row>
    <row r="35" spans="1:13" x14ac:dyDescent="0.2">
      <c r="A35" s="48" t="s">
        <v>25</v>
      </c>
      <c r="B35" s="24"/>
      <c r="C35" s="24"/>
      <c r="D35" s="24"/>
      <c r="E35" s="24"/>
      <c r="F35" s="24"/>
      <c r="G35" s="24"/>
      <c r="H35" s="72"/>
    </row>
    <row r="36" spans="1:13" x14ac:dyDescent="0.2">
      <c r="A36" s="48"/>
      <c r="B36" s="24"/>
      <c r="C36" s="24"/>
      <c r="D36" s="24"/>
      <c r="E36" s="24"/>
      <c r="F36" s="24"/>
      <c r="G36" s="24"/>
      <c r="H36" s="24"/>
      <c r="K36" s="226"/>
      <c r="L36" s="226"/>
    </row>
    <row r="37" spans="1:13" x14ac:dyDescent="0.2">
      <c r="A37" s="45"/>
      <c r="B37" s="61"/>
      <c r="C37" s="61" t="s">
        <v>48</v>
      </c>
      <c r="D37" s="32"/>
      <c r="E37" s="210">
        <f>E21</f>
        <v>2022</v>
      </c>
      <c r="F37" s="210">
        <f>F21</f>
        <v>2023</v>
      </c>
      <c r="G37" s="210">
        <f>G21</f>
        <v>2024</v>
      </c>
      <c r="H37" s="61">
        <f>H21</f>
        <v>2025</v>
      </c>
      <c r="I37" s="61">
        <f>I21</f>
        <v>2026</v>
      </c>
      <c r="J37" s="71" t="s">
        <v>8</v>
      </c>
      <c r="K37" s="226"/>
      <c r="L37" s="226"/>
    </row>
    <row r="38" spans="1:13" x14ac:dyDescent="0.2">
      <c r="A38" s="34" t="s">
        <v>16</v>
      </c>
      <c r="B38" s="19"/>
      <c r="C38" s="104"/>
      <c r="D38" s="22"/>
      <c r="E38" s="227"/>
      <c r="F38" s="35"/>
      <c r="G38" s="35"/>
      <c r="H38" s="221"/>
      <c r="I38" s="222"/>
      <c r="J38" s="77">
        <f>SUM(E38:I38)</f>
        <v>0</v>
      </c>
      <c r="L38" s="76"/>
      <c r="M38" s="76"/>
    </row>
    <row r="39" spans="1:13" x14ac:dyDescent="0.2">
      <c r="A39" s="34" t="s">
        <v>16</v>
      </c>
      <c r="B39" s="19"/>
      <c r="C39" s="104"/>
      <c r="D39" s="22"/>
      <c r="E39" s="35"/>
      <c r="F39" s="35"/>
      <c r="G39" s="35"/>
      <c r="H39" s="221"/>
      <c r="I39" s="222"/>
      <c r="J39" s="77">
        <f>SUM(E39:I39)</f>
        <v>0</v>
      </c>
    </row>
    <row r="40" spans="1:13" x14ac:dyDescent="0.2">
      <c r="A40" s="34" t="s">
        <v>17</v>
      </c>
      <c r="B40" s="19"/>
      <c r="C40" s="104"/>
      <c r="D40" s="48"/>
      <c r="E40" s="35"/>
      <c r="F40" s="35"/>
      <c r="G40" s="35"/>
      <c r="H40" s="221"/>
      <c r="I40" s="222"/>
      <c r="J40" s="77">
        <f>SUM(E40:I40)</f>
        <v>0</v>
      </c>
    </row>
    <row r="41" spans="1:13" x14ac:dyDescent="0.2">
      <c r="A41" s="34" t="s">
        <v>17</v>
      </c>
      <c r="B41" s="19"/>
      <c r="C41" s="62"/>
      <c r="D41" s="48"/>
      <c r="E41" s="35"/>
      <c r="F41" s="35"/>
      <c r="G41" s="35"/>
      <c r="H41" s="221"/>
      <c r="I41" s="222"/>
      <c r="J41" s="77">
        <f>SUM(E41:I41)</f>
        <v>0</v>
      </c>
    </row>
    <row r="42" spans="1:13" x14ac:dyDescent="0.2">
      <c r="A42" s="207" t="s">
        <v>66</v>
      </c>
      <c r="B42" s="22"/>
      <c r="C42" s="106"/>
      <c r="D42" s="22"/>
      <c r="E42" s="36">
        <f>E32-E38-E39-E40-E41</f>
        <v>0</v>
      </c>
      <c r="F42" s="40">
        <f>F32-F38-F39-F40-F41</f>
        <v>0</v>
      </c>
      <c r="G42" s="40">
        <f>G32-G38-G39-G40-G41</f>
        <v>0</v>
      </c>
      <c r="H42" s="40">
        <f>H32-H38-H39-H40-H41</f>
        <v>0</v>
      </c>
      <c r="I42" s="198">
        <f>I32-I38-I39-I40-I41</f>
        <v>0</v>
      </c>
      <c r="J42" s="81">
        <f>SUM(E42:I42)</f>
        <v>0</v>
      </c>
    </row>
    <row r="43" spans="1:13" x14ac:dyDescent="0.2">
      <c r="A43" s="28" t="s">
        <v>18</v>
      </c>
      <c r="B43" s="63"/>
      <c r="C43" s="63"/>
      <c r="D43" s="55"/>
      <c r="E43" s="64">
        <f t="shared" ref="E43:J43" si="1">SUM(E38:E42)</f>
        <v>0</v>
      </c>
      <c r="F43" s="60">
        <f>SUM(F38:F42)</f>
        <v>0</v>
      </c>
      <c r="G43" s="60">
        <f t="shared" si="1"/>
        <v>0</v>
      </c>
      <c r="H43" s="60">
        <f t="shared" si="1"/>
        <v>0</v>
      </c>
      <c r="I43" s="60">
        <f t="shared" si="1"/>
        <v>0</v>
      </c>
      <c r="J43" s="82">
        <f t="shared" si="1"/>
        <v>0</v>
      </c>
    </row>
    <row r="44" spans="1:13" x14ac:dyDescent="0.2">
      <c r="A44" s="19"/>
      <c r="B44" s="48"/>
      <c r="C44" s="48"/>
      <c r="D44" s="22"/>
      <c r="E44" s="60"/>
      <c r="F44" s="60"/>
      <c r="G44" s="60"/>
      <c r="H44" s="22"/>
    </row>
    <row r="45" spans="1:13" x14ac:dyDescent="0.2">
      <c r="A45" s="22"/>
      <c r="B45" s="24"/>
      <c r="C45" s="24"/>
      <c r="D45" s="24"/>
      <c r="E45" s="24"/>
      <c r="F45" s="24"/>
      <c r="G45" s="24"/>
      <c r="H45" s="24"/>
    </row>
    <row r="46" spans="1:13" x14ac:dyDescent="0.2">
      <c r="A46" s="22" t="s">
        <v>30</v>
      </c>
      <c r="B46" s="24"/>
      <c r="C46" s="24"/>
      <c r="D46" s="24"/>
      <c r="E46" s="24"/>
      <c r="F46" s="24"/>
      <c r="G46" s="24"/>
      <c r="H46" s="24"/>
    </row>
    <row r="47" spans="1:13" x14ac:dyDescent="0.2">
      <c r="A47" s="69"/>
      <c r="B47" s="70"/>
      <c r="C47" s="65"/>
      <c r="D47" s="65"/>
      <c r="E47" s="65"/>
      <c r="F47" s="65"/>
      <c r="G47" s="65"/>
      <c r="H47" s="24"/>
    </row>
    <row r="48" spans="1:13" x14ac:dyDescent="0.2">
      <c r="A48" s="68"/>
      <c r="B48" s="68"/>
      <c r="C48" s="24"/>
      <c r="D48" s="24"/>
      <c r="E48" s="24"/>
      <c r="F48" s="24"/>
      <c r="G48" s="24"/>
      <c r="H48" s="24"/>
    </row>
    <row r="49" spans="1:10" x14ac:dyDescent="0.2">
      <c r="A49" s="22"/>
      <c r="B49" s="24"/>
      <c r="C49" s="24"/>
      <c r="D49" s="24"/>
      <c r="E49" s="24"/>
      <c r="F49" s="24"/>
      <c r="G49" s="24"/>
      <c r="H49" s="24"/>
    </row>
    <row r="50" spans="1:10" x14ac:dyDescent="0.2">
      <c r="A50" s="22" t="s">
        <v>9</v>
      </c>
      <c r="B50" s="24"/>
      <c r="C50" s="24"/>
      <c r="D50" s="24"/>
      <c r="E50" s="24" t="s">
        <v>47</v>
      </c>
      <c r="F50" s="24"/>
      <c r="G50" s="24"/>
      <c r="H50" s="72" t="s">
        <v>70</v>
      </c>
    </row>
    <row r="51" spans="1:10" x14ac:dyDescent="0.2">
      <c r="A51" s="62"/>
      <c r="B51" s="66"/>
      <c r="C51" s="66"/>
      <c r="D51" s="24"/>
      <c r="E51" s="66"/>
      <c r="F51" s="66"/>
      <c r="G51" s="66"/>
      <c r="H51" s="214"/>
      <c r="I51" s="85"/>
      <c r="J51" s="85"/>
    </row>
    <row r="52" spans="1:10" x14ac:dyDescent="0.2">
      <c r="A52" s="68"/>
      <c r="B52" s="68"/>
      <c r="C52" s="68"/>
      <c r="D52" s="24"/>
      <c r="E52" s="68"/>
      <c r="F52" s="68"/>
      <c r="G52" s="68"/>
      <c r="H52" s="215"/>
      <c r="I52" s="216"/>
      <c r="J52" s="216"/>
    </row>
    <row r="53" spans="1:10" x14ac:dyDescent="0.2">
      <c r="A53" s="104"/>
      <c r="B53" s="66"/>
      <c r="C53" s="66"/>
      <c r="D53" s="24"/>
      <c r="E53" s="66"/>
      <c r="F53" s="66"/>
      <c r="G53" s="66"/>
      <c r="H53" s="214" t="s">
        <v>72</v>
      </c>
      <c r="I53" s="85"/>
      <c r="J53" s="85"/>
    </row>
    <row r="54" spans="1:10" x14ac:dyDescent="0.2">
      <c r="A54" s="68"/>
      <c r="B54" s="68"/>
      <c r="C54" s="68"/>
      <c r="D54" s="24"/>
      <c r="E54" s="216" t="s">
        <v>82</v>
      </c>
      <c r="F54" s="68"/>
      <c r="G54" s="68"/>
      <c r="H54" s="215" t="s">
        <v>81</v>
      </c>
      <c r="I54" s="216"/>
      <c r="J54" s="216"/>
    </row>
    <row r="55" spans="1:10" x14ac:dyDescent="0.2">
      <c r="A55" s="22" t="s">
        <v>43</v>
      </c>
      <c r="B55" s="24"/>
      <c r="C55" s="24"/>
      <c r="D55" s="24"/>
      <c r="E55" s="24" t="s">
        <v>43</v>
      </c>
      <c r="F55" s="24"/>
      <c r="G55" s="24"/>
      <c r="H55" s="24" t="s">
        <v>43</v>
      </c>
    </row>
    <row r="58" spans="1:10" ht="15.75" x14ac:dyDescent="0.25">
      <c r="A58" s="217" t="s">
        <v>71</v>
      </c>
      <c r="B58" s="218" t="s">
        <v>80</v>
      </c>
      <c r="C58" s="218"/>
      <c r="D58" s="218"/>
      <c r="E58" s="218"/>
      <c r="F58" s="218"/>
      <c r="G58" s="218"/>
      <c r="H58" s="218"/>
      <c r="I58" s="217"/>
      <c r="J58" s="217"/>
    </row>
    <row r="59" spans="1:10" ht="15.75" x14ac:dyDescent="0.25">
      <c r="A59" s="217"/>
      <c r="B59" s="218" t="s">
        <v>79</v>
      </c>
      <c r="C59" s="218"/>
      <c r="D59" s="218"/>
      <c r="E59" s="218"/>
      <c r="F59" s="218"/>
      <c r="G59" s="218"/>
      <c r="H59" s="218"/>
      <c r="I59" s="217"/>
      <c r="J59" s="217"/>
    </row>
    <row r="60" spans="1:10" x14ac:dyDescent="0.2">
      <c r="A60" s="106"/>
    </row>
    <row r="61" spans="1:10" x14ac:dyDescent="0.2">
      <c r="A61" s="106"/>
      <c r="B61" s="219"/>
    </row>
    <row r="62" spans="1:10" x14ac:dyDescent="0.2">
      <c r="B62" s="219"/>
    </row>
  </sheetData>
  <phoneticPr fontId="2" type="noConversion"/>
  <pageMargins left="0.59055118110236227" right="0.59055118110236227" top="0.98425196850393704" bottom="0.98425196850393704" header="0.51181102362204722" footer="0.51181102362204722"/>
  <pageSetup paperSize="9" scale="80" orientation="portrait" r:id="rId1"/>
  <headerFooter alignWithMargins="0"/>
  <ignoredErrors>
    <ignoredError sqref="E5 E27:I27 E6: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Normal="100" workbookViewId="0">
      <selection activeCell="A2" sqref="A1:A2"/>
    </sheetView>
  </sheetViews>
  <sheetFormatPr defaultColWidth="9.140625" defaultRowHeight="12.75" outlineLevelRow="1" x14ac:dyDescent="0.2"/>
  <cols>
    <col min="1" max="1" width="13.42578125" style="17" customWidth="1"/>
    <col min="2" max="3" width="10.5703125" style="17" customWidth="1"/>
    <col min="4" max="4" width="12.5703125" style="17" customWidth="1"/>
    <col min="5" max="5" width="9.5703125" style="17" customWidth="1"/>
    <col min="6" max="6" width="12.5703125" customWidth="1"/>
    <col min="7" max="7" width="9.5703125" customWidth="1"/>
    <col min="8" max="8" width="12.5703125" style="17" customWidth="1"/>
    <col min="9" max="9" width="9.5703125" style="17" customWidth="1"/>
    <col min="10" max="10" width="10.5703125" style="17" customWidth="1"/>
    <col min="11" max="16384" width="9.140625" style="17"/>
  </cols>
  <sheetData>
    <row r="1" spans="1:10" ht="20.25" x14ac:dyDescent="0.3">
      <c r="A1" s="14" t="s">
        <v>32</v>
      </c>
      <c r="B1" s="9"/>
      <c r="C1" s="9"/>
      <c r="D1" s="87"/>
      <c r="E1" s="18"/>
      <c r="H1" s="87"/>
      <c r="I1" s="9"/>
      <c r="J1" s="16"/>
    </row>
    <row r="2" spans="1:10" ht="15" x14ac:dyDescent="0.2">
      <c r="A2" s="15"/>
      <c r="B2" s="1"/>
      <c r="C2" s="1"/>
      <c r="D2" s="1"/>
      <c r="I2" s="1"/>
      <c r="J2" s="1"/>
    </row>
    <row r="3" spans="1:10" ht="18" x14ac:dyDescent="0.25">
      <c r="A3" s="16" t="s">
        <v>0</v>
      </c>
      <c r="B3" s="8"/>
      <c r="C3" s="8"/>
      <c r="D3" s="8"/>
      <c r="I3" s="8"/>
      <c r="J3" s="8"/>
    </row>
    <row r="4" spans="1:10" ht="15.75" thickBot="1" x14ac:dyDescent="0.3">
      <c r="B4" s="3"/>
      <c r="C4" s="3"/>
      <c r="D4" s="3"/>
      <c r="F4" s="73"/>
      <c r="G4" s="73"/>
      <c r="I4" s="6"/>
      <c r="J4" s="200" t="s">
        <v>11</v>
      </c>
    </row>
    <row r="5" spans="1:10" ht="12.75" customHeight="1" thickBot="1" x14ac:dyDescent="0.25">
      <c r="A5" s="28" t="str">
        <f>Fullkostnadskalkyl!A5</f>
        <v>Universitet</v>
      </c>
      <c r="B5" s="30"/>
      <c r="C5" s="30"/>
      <c r="D5" s="75" t="s">
        <v>51</v>
      </c>
      <c r="E5" s="30"/>
      <c r="F5" s="73"/>
      <c r="G5" s="73"/>
      <c r="H5" s="30"/>
      <c r="I5" s="4"/>
      <c r="J5" s="211">
        <v>2022</v>
      </c>
    </row>
    <row r="6" spans="1:10" ht="12.75" customHeight="1" x14ac:dyDescent="0.2">
      <c r="A6" s="28" t="s">
        <v>61</v>
      </c>
      <c r="B6" s="30"/>
      <c r="C6" s="30"/>
      <c r="D6" s="75" t="s">
        <v>68</v>
      </c>
      <c r="E6" s="30"/>
      <c r="F6" s="73"/>
      <c r="G6" s="73"/>
      <c r="H6" s="30"/>
      <c r="I6" s="4"/>
      <c r="J6" s="3"/>
    </row>
    <row r="7" spans="1:10" ht="12.75" customHeight="1" x14ac:dyDescent="0.2">
      <c r="A7" s="28" t="str">
        <f>Fullkostnadskalkyl!A7</f>
        <v>Institution</v>
      </c>
      <c r="B7" s="30"/>
      <c r="C7" s="30"/>
      <c r="D7" s="75" t="s">
        <v>69</v>
      </c>
      <c r="E7" s="30"/>
      <c r="F7" s="73"/>
      <c r="G7" s="73"/>
      <c r="H7" s="30"/>
      <c r="I7" s="4"/>
      <c r="J7" s="3"/>
    </row>
    <row r="8" spans="1:10" ht="12.75" customHeight="1" x14ac:dyDescent="0.2">
      <c r="A8" s="28" t="s">
        <v>60</v>
      </c>
      <c r="B8" s="30"/>
      <c r="C8" s="30"/>
      <c r="D8" s="75"/>
      <c r="E8" s="30"/>
      <c r="F8" s="73"/>
      <c r="G8" s="73"/>
      <c r="H8" s="30"/>
      <c r="I8" s="4"/>
      <c r="J8" s="3"/>
    </row>
    <row r="9" spans="1:10" s="73" customFormat="1" ht="12.75" customHeight="1" x14ac:dyDescent="0.2">
      <c r="A9" s="28" t="s">
        <v>53</v>
      </c>
      <c r="B9" s="74"/>
      <c r="C9" s="74"/>
      <c r="D9" s="97">
        <v>156911</v>
      </c>
    </row>
    <row r="10" spans="1:10" ht="12.75" customHeight="1" x14ac:dyDescent="0.2">
      <c r="A10" s="28" t="str">
        <f>Fullkostnadskalkyl!A9</f>
        <v>Påläggsbas</v>
      </c>
      <c r="B10" s="30"/>
      <c r="C10" s="30"/>
      <c r="D10" s="30" t="s">
        <v>50</v>
      </c>
      <c r="E10" s="30"/>
      <c r="F10" s="73"/>
      <c r="G10" s="73"/>
      <c r="H10" s="30"/>
      <c r="I10" s="4"/>
      <c r="J10" s="3"/>
    </row>
    <row r="12" spans="1:10" s="73" customFormat="1" ht="6.75" customHeight="1" x14ac:dyDescent="0.2">
      <c r="A12" s="28"/>
      <c r="B12" s="74"/>
      <c r="C12" s="74"/>
      <c r="D12" s="97"/>
    </row>
    <row r="13" spans="1:10" ht="15" x14ac:dyDescent="0.25">
      <c r="A13" s="7"/>
      <c r="B13" s="4"/>
      <c r="C13" s="4"/>
      <c r="D13" s="151"/>
      <c r="E13" s="152"/>
      <c r="F13" s="163"/>
      <c r="G13" s="152"/>
      <c r="H13" s="163"/>
      <c r="I13" s="179"/>
      <c r="J13" s="180"/>
    </row>
    <row r="14" spans="1:10" x14ac:dyDescent="0.2">
      <c r="B14" s="25"/>
      <c r="C14" s="25"/>
      <c r="D14" s="114" t="s">
        <v>12</v>
      </c>
      <c r="E14" s="108"/>
      <c r="F14" s="231" t="s">
        <v>52</v>
      </c>
      <c r="G14" s="232"/>
      <c r="H14" s="114" t="s">
        <v>13</v>
      </c>
      <c r="I14" s="120"/>
      <c r="J14" s="181" t="s">
        <v>6</v>
      </c>
    </row>
    <row r="15" spans="1:10" x14ac:dyDescent="0.2">
      <c r="A15" s="19"/>
      <c r="B15" s="30"/>
      <c r="C15" s="30"/>
      <c r="D15" s="153"/>
      <c r="E15" s="120"/>
      <c r="F15" s="105"/>
      <c r="G15" s="164"/>
      <c r="H15" s="34"/>
      <c r="I15" s="120"/>
      <c r="J15" s="182"/>
    </row>
    <row r="16" spans="1:10" x14ac:dyDescent="0.2">
      <c r="A16" s="28" t="s">
        <v>23</v>
      </c>
      <c r="B16" s="19"/>
      <c r="C16" s="19"/>
      <c r="D16" s="191" t="s">
        <v>34</v>
      </c>
      <c r="E16" s="86"/>
      <c r="F16" s="170" t="s">
        <v>34</v>
      </c>
      <c r="G16" s="165"/>
      <c r="H16" s="191" t="s">
        <v>34</v>
      </c>
      <c r="I16" s="86"/>
      <c r="J16" s="186" t="s">
        <v>34</v>
      </c>
    </row>
    <row r="17" spans="1:15" x14ac:dyDescent="0.2">
      <c r="A17" s="31" t="s">
        <v>33</v>
      </c>
      <c r="B17" s="47"/>
      <c r="C17" s="47"/>
      <c r="D17" s="154" t="s">
        <v>38</v>
      </c>
      <c r="E17" s="88"/>
      <c r="F17" s="166" t="s">
        <v>38</v>
      </c>
      <c r="G17" s="167"/>
      <c r="H17" s="154" t="s">
        <v>38</v>
      </c>
      <c r="I17" s="88"/>
      <c r="J17" s="183"/>
    </row>
    <row r="18" spans="1:15" x14ac:dyDescent="0.2">
      <c r="A18" s="34" t="s">
        <v>10</v>
      </c>
      <c r="B18" s="19"/>
      <c r="C18" s="19"/>
      <c r="D18" s="228">
        <v>14959</v>
      </c>
      <c r="E18" s="229"/>
      <c r="F18" s="228">
        <v>391</v>
      </c>
      <c r="G18" s="229"/>
      <c r="H18" s="228">
        <v>56023</v>
      </c>
      <c r="I18" s="157"/>
      <c r="J18" s="212">
        <f t="shared" ref="J18:J23" si="0">D18+F18+H18</f>
        <v>71373</v>
      </c>
      <c r="M18" s="95"/>
      <c r="N18" s="95"/>
      <c r="O18" s="95"/>
    </row>
    <row r="19" spans="1:15" x14ac:dyDescent="0.2">
      <c r="A19" s="34" t="s">
        <v>49</v>
      </c>
      <c r="B19" s="19"/>
      <c r="C19" s="19"/>
      <c r="D19" s="228">
        <v>167536</v>
      </c>
      <c r="E19" s="229"/>
      <c r="F19" s="228">
        <v>5008</v>
      </c>
      <c r="G19" s="229"/>
      <c r="H19" s="228">
        <v>94809</v>
      </c>
      <c r="I19" s="157"/>
      <c r="J19" s="212">
        <f t="shared" si="0"/>
        <v>267353</v>
      </c>
      <c r="M19" s="95"/>
      <c r="N19" s="95"/>
      <c r="O19" s="95"/>
    </row>
    <row r="20" spans="1:15" x14ac:dyDescent="0.2">
      <c r="A20" s="34" t="s">
        <v>31</v>
      </c>
      <c r="B20" s="19"/>
      <c r="C20" s="19"/>
      <c r="D20" s="228">
        <v>26926</v>
      </c>
      <c r="E20" s="229"/>
      <c r="F20" s="228">
        <v>783</v>
      </c>
      <c r="G20" s="229"/>
      <c r="H20" s="228">
        <v>77573</v>
      </c>
      <c r="I20" s="157"/>
      <c r="J20" s="212">
        <f t="shared" si="0"/>
        <v>105282</v>
      </c>
      <c r="M20" s="95"/>
      <c r="N20" s="95"/>
      <c r="O20" s="95"/>
    </row>
    <row r="21" spans="1:15" x14ac:dyDescent="0.2">
      <c r="A21" s="34" t="s">
        <v>21</v>
      </c>
      <c r="B21" s="19"/>
      <c r="C21" s="19"/>
      <c r="D21" s="228">
        <v>47868</v>
      </c>
      <c r="E21" s="229"/>
      <c r="F21" s="228">
        <v>1017</v>
      </c>
      <c r="G21" s="229"/>
      <c r="H21" s="228">
        <v>103429</v>
      </c>
      <c r="I21" s="157"/>
      <c r="J21" s="212">
        <f t="shared" si="0"/>
        <v>152314</v>
      </c>
      <c r="M21" s="95"/>
      <c r="N21" s="95"/>
      <c r="O21" s="95"/>
    </row>
    <row r="22" spans="1:15" x14ac:dyDescent="0.2">
      <c r="A22" s="34" t="s">
        <v>7</v>
      </c>
      <c r="B22" s="19"/>
      <c r="C22" s="19"/>
      <c r="D22" s="228">
        <v>41884</v>
      </c>
      <c r="E22" s="229"/>
      <c r="F22" s="228">
        <v>626</v>
      </c>
      <c r="G22" s="229"/>
      <c r="H22" s="228">
        <v>99119</v>
      </c>
      <c r="I22" s="157"/>
      <c r="J22" s="212">
        <f t="shared" si="0"/>
        <v>141629</v>
      </c>
      <c r="M22" s="95"/>
      <c r="N22" s="95"/>
      <c r="O22" s="95"/>
    </row>
    <row r="23" spans="1:15" x14ac:dyDescent="0.2">
      <c r="A23" s="38" t="s">
        <v>14</v>
      </c>
      <c r="B23" s="39"/>
      <c r="C23" s="39"/>
      <c r="D23" s="155"/>
      <c r="E23" s="158"/>
      <c r="F23" s="162"/>
      <c r="G23" s="158"/>
      <c r="H23" s="155"/>
      <c r="I23" s="158"/>
      <c r="J23" s="212">
        <f t="shared" si="0"/>
        <v>0</v>
      </c>
      <c r="M23" s="95"/>
      <c r="N23" s="95"/>
      <c r="O23" s="95"/>
    </row>
    <row r="24" spans="1:15" x14ac:dyDescent="0.2">
      <c r="A24" s="42" t="s">
        <v>8</v>
      </c>
      <c r="B24" s="43"/>
      <c r="C24" s="43"/>
      <c r="D24" s="119">
        <f>SUM(D18:D23)</f>
        <v>299173</v>
      </c>
      <c r="E24" s="168"/>
      <c r="F24" s="119">
        <f>SUM(F18:F23)</f>
        <v>7825</v>
      </c>
      <c r="G24" s="168"/>
      <c r="H24" s="119">
        <f>SUM(H18:H23)</f>
        <v>430953</v>
      </c>
      <c r="I24" s="168"/>
      <c r="J24" s="213">
        <f>SUM(J18:J23)</f>
        <v>737951</v>
      </c>
      <c r="M24" s="95"/>
      <c r="N24" s="95"/>
      <c r="O24" s="95"/>
    </row>
    <row r="25" spans="1:15" x14ac:dyDescent="0.2">
      <c r="A25" s="19"/>
      <c r="B25" s="30"/>
      <c r="C25" s="30"/>
      <c r="D25" s="34"/>
      <c r="E25" s="120"/>
      <c r="F25" s="107"/>
      <c r="G25" s="169"/>
      <c r="H25" s="34"/>
      <c r="I25" s="120"/>
      <c r="J25" s="182"/>
    </row>
    <row r="26" spans="1:15" x14ac:dyDescent="0.2">
      <c r="A26" s="28" t="s">
        <v>62</v>
      </c>
      <c r="B26" s="19"/>
      <c r="C26" s="19"/>
      <c r="D26" s="34"/>
      <c r="E26" s="86"/>
      <c r="F26" s="170"/>
      <c r="G26" s="165"/>
      <c r="H26" s="34"/>
      <c r="I26" s="86"/>
      <c r="J26" s="186"/>
    </row>
    <row r="27" spans="1:15" x14ac:dyDescent="0.2">
      <c r="A27" s="31" t="s">
        <v>33</v>
      </c>
      <c r="B27" s="47"/>
      <c r="C27" s="47"/>
      <c r="D27" s="154" t="s">
        <v>38</v>
      </c>
      <c r="E27" s="88"/>
      <c r="F27" s="166" t="s">
        <v>38</v>
      </c>
      <c r="G27" s="171"/>
      <c r="H27" s="154" t="s">
        <v>38</v>
      </c>
      <c r="I27" s="88"/>
      <c r="J27" s="183"/>
    </row>
    <row r="28" spans="1:15" x14ac:dyDescent="0.2">
      <c r="A28" s="34" t="s">
        <v>10</v>
      </c>
      <c r="B28" s="19"/>
      <c r="C28" s="19"/>
      <c r="D28" s="228">
        <v>2052</v>
      </c>
      <c r="E28" s="229"/>
      <c r="F28" s="228"/>
      <c r="G28" s="229"/>
      <c r="H28" s="228">
        <v>7448</v>
      </c>
      <c r="I28" s="37"/>
      <c r="J28" s="184">
        <f t="shared" ref="J28:J33" si="1">D28+F28+H28</f>
        <v>9500</v>
      </c>
    </row>
    <row r="29" spans="1:15" x14ac:dyDescent="0.2">
      <c r="A29" s="34" t="s">
        <v>49</v>
      </c>
      <c r="B29" s="19"/>
      <c r="C29" s="19"/>
      <c r="D29" s="228">
        <v>4916</v>
      </c>
      <c r="E29" s="229"/>
      <c r="F29" s="228">
        <v>110</v>
      </c>
      <c r="G29" s="229"/>
      <c r="H29" s="228">
        <v>5173</v>
      </c>
      <c r="I29" s="37"/>
      <c r="J29" s="184">
        <f t="shared" si="1"/>
        <v>10199</v>
      </c>
    </row>
    <row r="30" spans="1:15" x14ac:dyDescent="0.2">
      <c r="A30" s="34" t="s">
        <v>31</v>
      </c>
      <c r="B30" s="19"/>
      <c r="C30" s="19"/>
      <c r="D30" s="228">
        <v>828</v>
      </c>
      <c r="E30" s="229"/>
      <c r="G30" s="229"/>
      <c r="H30" s="228">
        <v>6838</v>
      </c>
      <c r="I30" s="37"/>
      <c r="J30" s="184">
        <f t="shared" si="1"/>
        <v>7666</v>
      </c>
    </row>
    <row r="31" spans="1:15" x14ac:dyDescent="0.2">
      <c r="A31" s="34" t="s">
        <v>21</v>
      </c>
      <c r="B31" s="19"/>
      <c r="C31" s="19"/>
      <c r="D31" s="228">
        <v>3212</v>
      </c>
      <c r="E31" s="229"/>
      <c r="F31" s="228"/>
      <c r="G31" s="229"/>
      <c r="H31" s="228">
        <v>14041</v>
      </c>
      <c r="I31" s="37"/>
      <c r="J31" s="184">
        <f t="shared" si="1"/>
        <v>17253</v>
      </c>
    </row>
    <row r="32" spans="1:15" x14ac:dyDescent="0.2">
      <c r="A32" s="34" t="s">
        <v>7</v>
      </c>
      <c r="B32" s="19"/>
      <c r="C32" s="19"/>
      <c r="D32" s="228">
        <v>4184</v>
      </c>
      <c r="E32" s="229"/>
      <c r="F32" s="228"/>
      <c r="G32" s="229"/>
      <c r="H32" s="228">
        <v>12733</v>
      </c>
      <c r="I32" s="37"/>
      <c r="J32" s="184">
        <f t="shared" si="1"/>
        <v>16917</v>
      </c>
    </row>
    <row r="33" spans="1:10" x14ac:dyDescent="0.2">
      <c r="A33" s="38" t="s">
        <v>14</v>
      </c>
      <c r="B33" s="39"/>
      <c r="C33" s="39"/>
      <c r="D33" s="110"/>
      <c r="E33" s="41"/>
      <c r="F33" s="162"/>
      <c r="G33" s="158"/>
      <c r="H33" s="110"/>
      <c r="I33" s="41"/>
      <c r="J33" s="184">
        <f t="shared" si="1"/>
        <v>0</v>
      </c>
    </row>
    <row r="34" spans="1:10" x14ac:dyDescent="0.2">
      <c r="A34" s="42" t="s">
        <v>8</v>
      </c>
      <c r="B34" s="43"/>
      <c r="C34" s="43"/>
      <c r="D34" s="109">
        <f>SUM(D28:D33)</f>
        <v>15192</v>
      </c>
      <c r="E34" s="44"/>
      <c r="F34" s="119">
        <f>SUM(F28:F33)</f>
        <v>110</v>
      </c>
      <c r="G34" s="168"/>
      <c r="H34" s="109">
        <f>SUM(H28:H33)</f>
        <v>46233</v>
      </c>
      <c r="I34" s="44"/>
      <c r="J34" s="185">
        <f>SUM(J28:J33)</f>
        <v>61535</v>
      </c>
    </row>
    <row r="35" spans="1:10" x14ac:dyDescent="0.2">
      <c r="A35" s="19"/>
      <c r="B35" s="36"/>
      <c r="C35" s="36"/>
      <c r="D35" s="110"/>
      <c r="E35" s="37"/>
      <c r="F35" s="155"/>
      <c r="G35" s="157"/>
      <c r="H35" s="110"/>
      <c r="I35" s="37"/>
      <c r="J35" s="184"/>
    </row>
    <row r="36" spans="1:10" x14ac:dyDescent="0.2">
      <c r="A36" s="28" t="s">
        <v>20</v>
      </c>
      <c r="B36" s="30"/>
      <c r="C36" s="30"/>
      <c r="D36" s="156"/>
      <c r="E36" s="86"/>
      <c r="F36" s="170"/>
      <c r="G36" s="165"/>
      <c r="H36" s="34"/>
      <c r="I36" s="86"/>
      <c r="J36" s="186"/>
    </row>
    <row r="37" spans="1:10" x14ac:dyDescent="0.2">
      <c r="A37" s="42" t="s">
        <v>33</v>
      </c>
      <c r="B37" s="47"/>
      <c r="C37" s="47"/>
      <c r="D37" s="154" t="s">
        <v>38</v>
      </c>
      <c r="E37" s="88"/>
      <c r="F37" s="172" t="s">
        <v>38</v>
      </c>
      <c r="G37" s="171"/>
      <c r="H37" s="154" t="s">
        <v>38</v>
      </c>
      <c r="I37" s="88"/>
      <c r="J37" s="183"/>
    </row>
    <row r="38" spans="1:10" x14ac:dyDescent="0.2">
      <c r="A38" s="34" t="str">
        <f t="shared" ref="A38:A43" si="2">A18</f>
        <v>Ledning</v>
      </c>
      <c r="B38" s="46"/>
      <c r="C38" s="46"/>
      <c r="D38" s="193">
        <v>495</v>
      </c>
      <c r="E38" s="230"/>
      <c r="F38" s="194">
        <v>18</v>
      </c>
      <c r="G38" s="230"/>
      <c r="H38" s="193">
        <v>2492</v>
      </c>
      <c r="I38" s="203"/>
      <c r="J38" s="187">
        <f t="shared" ref="J38:J44" si="3">D38+F38+H38</f>
        <v>3005</v>
      </c>
    </row>
    <row r="39" spans="1:10" x14ac:dyDescent="0.2">
      <c r="A39" s="34" t="str">
        <f t="shared" si="2"/>
        <v>Utbildnings- eller forskningsadm</v>
      </c>
      <c r="B39" s="19"/>
      <c r="C39" s="19"/>
      <c r="D39" s="193">
        <v>1192</v>
      </c>
      <c r="E39" s="229"/>
      <c r="F39" s="193">
        <v>88</v>
      </c>
      <c r="G39" s="229"/>
      <c r="H39" s="193">
        <v>2575</v>
      </c>
      <c r="I39" s="37"/>
      <c r="J39" s="184">
        <f t="shared" si="3"/>
        <v>3855</v>
      </c>
    </row>
    <row r="40" spans="1:10" x14ac:dyDescent="0.2">
      <c r="A40" s="34" t="str">
        <f t="shared" si="2"/>
        <v>Ekonomi- och personaladm</v>
      </c>
      <c r="B40" s="19"/>
      <c r="C40" s="19"/>
      <c r="D40" s="193">
        <v>271</v>
      </c>
      <c r="E40" s="229"/>
      <c r="F40" s="193">
        <v>33</v>
      </c>
      <c r="G40" s="229"/>
      <c r="H40" s="193">
        <v>2896</v>
      </c>
      <c r="I40" s="37"/>
      <c r="J40" s="184">
        <f t="shared" si="3"/>
        <v>3200</v>
      </c>
    </row>
    <row r="41" spans="1:10" x14ac:dyDescent="0.2">
      <c r="A41" s="34" t="str">
        <f t="shared" si="2"/>
        <v>Infrastruktur och service</v>
      </c>
      <c r="B41" s="19"/>
      <c r="C41" s="19"/>
      <c r="D41" s="193">
        <v>314</v>
      </c>
      <c r="E41" s="229"/>
      <c r="F41" s="193">
        <v>27</v>
      </c>
      <c r="G41" s="229"/>
      <c r="H41" s="193">
        <v>1961</v>
      </c>
      <c r="I41" s="37"/>
      <c r="J41" s="184">
        <f t="shared" si="3"/>
        <v>2302</v>
      </c>
    </row>
    <row r="42" spans="1:10" x14ac:dyDescent="0.2">
      <c r="A42" s="34" t="str">
        <f t="shared" si="2"/>
        <v>Bibliotek</v>
      </c>
      <c r="B42" s="19"/>
      <c r="C42" s="19"/>
      <c r="D42" s="193"/>
      <c r="E42" s="157"/>
      <c r="F42" s="193"/>
      <c r="G42" s="157"/>
      <c r="H42" s="193"/>
      <c r="I42" s="37"/>
      <c r="J42" s="184">
        <f t="shared" si="3"/>
        <v>0</v>
      </c>
    </row>
    <row r="43" spans="1:10" x14ac:dyDescent="0.2">
      <c r="A43" s="38" t="str">
        <f t="shared" si="2"/>
        <v>Nivåspecifikt mm</v>
      </c>
      <c r="B43" s="39"/>
      <c r="C43" s="39"/>
      <c r="D43" s="193"/>
      <c r="E43" s="158"/>
      <c r="F43" s="195"/>
      <c r="G43" s="158"/>
      <c r="H43" s="193"/>
      <c r="I43" s="41"/>
      <c r="J43" s="188">
        <f t="shared" si="3"/>
        <v>0</v>
      </c>
    </row>
    <row r="44" spans="1:10" x14ac:dyDescent="0.2">
      <c r="A44" s="42" t="s">
        <v>8</v>
      </c>
      <c r="B44" s="47"/>
      <c r="C44" s="47"/>
      <c r="D44" s="109">
        <f>SUM(D38:D43)</f>
        <v>2272</v>
      </c>
      <c r="E44" s="44"/>
      <c r="F44" s="119">
        <f>SUM(F38:F43)</f>
        <v>166</v>
      </c>
      <c r="G44" s="168"/>
      <c r="H44" s="109">
        <f>SUM(H38:H43)</f>
        <v>9924</v>
      </c>
      <c r="I44" s="44"/>
      <c r="J44" s="188">
        <f t="shared" si="3"/>
        <v>12362</v>
      </c>
    </row>
    <row r="45" spans="1:10" x14ac:dyDescent="0.2">
      <c r="A45" s="19"/>
      <c r="B45" s="30"/>
      <c r="C45" s="30"/>
      <c r="D45" s="34"/>
      <c r="E45" s="120"/>
      <c r="F45" s="155"/>
      <c r="G45" s="157"/>
      <c r="H45" s="34"/>
      <c r="I45" s="120"/>
      <c r="J45" s="182"/>
    </row>
    <row r="46" spans="1:10" hidden="1" outlineLevel="1" x14ac:dyDescent="0.2">
      <c r="A46" s="28" t="s">
        <v>55</v>
      </c>
      <c r="B46" s="30"/>
      <c r="C46" s="30"/>
      <c r="D46" s="156"/>
      <c r="E46" s="86"/>
      <c r="F46" s="170"/>
      <c r="G46" s="165"/>
      <c r="H46" s="34"/>
      <c r="I46" s="86"/>
      <c r="J46" s="186"/>
    </row>
    <row r="47" spans="1:10" hidden="1" outlineLevel="1" x14ac:dyDescent="0.2">
      <c r="A47" s="42" t="s">
        <v>33</v>
      </c>
      <c r="B47" s="47"/>
      <c r="C47" s="47"/>
      <c r="D47" s="154" t="s">
        <v>38</v>
      </c>
      <c r="E47" s="88"/>
      <c r="F47" s="172" t="s">
        <v>38</v>
      </c>
      <c r="G47" s="171"/>
      <c r="H47" s="154" t="s">
        <v>38</v>
      </c>
      <c r="I47" s="88"/>
      <c r="J47" s="183"/>
    </row>
    <row r="48" spans="1:10" hidden="1" outlineLevel="1" x14ac:dyDescent="0.2">
      <c r="A48" s="34" t="str">
        <f t="shared" ref="A48:A53" si="4">A28</f>
        <v>Ledning</v>
      </c>
      <c r="B48" s="46"/>
      <c r="C48" s="46"/>
      <c r="D48" s="193"/>
      <c r="E48" s="202"/>
      <c r="F48" s="194"/>
      <c r="G48" s="202"/>
      <c r="H48" s="193"/>
      <c r="I48" s="203"/>
      <c r="J48" s="187">
        <f t="shared" ref="J48:J54" si="5">D48+F48+H48</f>
        <v>0</v>
      </c>
    </row>
    <row r="49" spans="1:10" hidden="1" outlineLevel="1" x14ac:dyDescent="0.2">
      <c r="A49" s="34" t="str">
        <f t="shared" si="4"/>
        <v>Utbildnings- eller forskningsadm</v>
      </c>
      <c r="B49" s="19"/>
      <c r="C49" s="19"/>
      <c r="D49" s="193"/>
      <c r="E49" s="157"/>
      <c r="F49" s="193"/>
      <c r="G49" s="157"/>
      <c r="H49" s="193"/>
      <c r="I49" s="37"/>
      <c r="J49" s="184">
        <f t="shared" si="5"/>
        <v>0</v>
      </c>
    </row>
    <row r="50" spans="1:10" hidden="1" outlineLevel="1" x14ac:dyDescent="0.2">
      <c r="A50" s="34" t="str">
        <f t="shared" si="4"/>
        <v>Ekonomi- och personaladm</v>
      </c>
      <c r="B50" s="19"/>
      <c r="C50" s="19"/>
      <c r="D50" s="193"/>
      <c r="E50" s="157"/>
      <c r="F50" s="193"/>
      <c r="G50" s="157"/>
      <c r="H50" s="193"/>
      <c r="I50" s="37"/>
      <c r="J50" s="184">
        <f t="shared" si="5"/>
        <v>0</v>
      </c>
    </row>
    <row r="51" spans="1:10" hidden="1" outlineLevel="1" x14ac:dyDescent="0.2">
      <c r="A51" s="34" t="str">
        <f t="shared" si="4"/>
        <v>Infrastruktur och service</v>
      </c>
      <c r="B51" s="19"/>
      <c r="C51" s="19"/>
      <c r="D51" s="193"/>
      <c r="E51" s="157"/>
      <c r="F51" s="193"/>
      <c r="G51" s="157"/>
      <c r="H51" s="193"/>
      <c r="I51" s="37"/>
      <c r="J51" s="184">
        <f t="shared" si="5"/>
        <v>0</v>
      </c>
    </row>
    <row r="52" spans="1:10" hidden="1" outlineLevel="1" x14ac:dyDescent="0.2">
      <c r="A52" s="34" t="str">
        <f t="shared" si="4"/>
        <v>Bibliotek</v>
      </c>
      <c r="B52" s="19"/>
      <c r="C52" s="19"/>
      <c r="D52" s="193"/>
      <c r="E52" s="157"/>
      <c r="F52" s="193"/>
      <c r="G52" s="157"/>
      <c r="H52" s="193"/>
      <c r="I52" s="37"/>
      <c r="J52" s="184">
        <f t="shared" si="5"/>
        <v>0</v>
      </c>
    </row>
    <row r="53" spans="1:10" hidden="1" outlineLevel="1" x14ac:dyDescent="0.2">
      <c r="A53" s="38" t="str">
        <f t="shared" si="4"/>
        <v>Nivåspecifikt mm</v>
      </c>
      <c r="B53" s="39"/>
      <c r="C53" s="39"/>
      <c r="D53" s="193"/>
      <c r="E53" s="158"/>
      <c r="F53" s="195"/>
      <c r="G53" s="158"/>
      <c r="H53" s="193"/>
      <c r="I53" s="41"/>
      <c r="J53" s="188">
        <f t="shared" si="5"/>
        <v>0</v>
      </c>
    </row>
    <row r="54" spans="1:10" hidden="1" outlineLevel="1" x14ac:dyDescent="0.2">
      <c r="A54" s="42" t="s">
        <v>8</v>
      </c>
      <c r="B54" s="47"/>
      <c r="C54" s="47"/>
      <c r="D54" s="109">
        <f>SUM(D48:D53)</f>
        <v>0</v>
      </c>
      <c r="E54" s="44"/>
      <c r="F54" s="119">
        <f>SUM(F48:F53)</f>
        <v>0</v>
      </c>
      <c r="G54" s="168"/>
      <c r="H54" s="109">
        <f>SUM(H48:H53)</f>
        <v>0</v>
      </c>
      <c r="I54" s="44"/>
      <c r="J54" s="188">
        <f t="shared" si="5"/>
        <v>0</v>
      </c>
    </row>
    <row r="55" spans="1:10" hidden="1" outlineLevel="1" x14ac:dyDescent="0.2">
      <c r="A55" s="19"/>
      <c r="B55" s="30"/>
      <c r="C55" s="30"/>
      <c r="D55" s="34"/>
      <c r="E55" s="120"/>
      <c r="F55" s="155"/>
      <c r="G55" s="157"/>
      <c r="H55" s="34"/>
      <c r="I55" s="120"/>
      <c r="J55" s="182"/>
    </row>
    <row r="56" spans="1:10" collapsed="1" x14ac:dyDescent="0.2">
      <c r="A56" s="28" t="s">
        <v>57</v>
      </c>
      <c r="B56" s="25"/>
      <c r="C56" s="25"/>
      <c r="D56" s="156"/>
      <c r="E56" s="120"/>
      <c r="F56" s="107"/>
      <c r="G56" s="169"/>
      <c r="H56" s="34"/>
      <c r="I56" s="120"/>
      <c r="J56" s="182"/>
    </row>
    <row r="57" spans="1:10" x14ac:dyDescent="0.2">
      <c r="A57" s="42" t="s">
        <v>35</v>
      </c>
      <c r="B57" s="47"/>
      <c r="C57" s="47"/>
      <c r="D57" s="154" t="s">
        <v>38</v>
      </c>
      <c r="E57" s="49" t="s">
        <v>39</v>
      </c>
      <c r="F57" s="172" t="s">
        <v>38</v>
      </c>
      <c r="G57" s="173" t="s">
        <v>39</v>
      </c>
      <c r="H57" s="154" t="s">
        <v>38</v>
      </c>
      <c r="I57" s="49" t="s">
        <v>39</v>
      </c>
      <c r="J57" s="189" t="s">
        <v>40</v>
      </c>
    </row>
    <row r="58" spans="1:10" x14ac:dyDescent="0.2">
      <c r="A58" s="34" t="s">
        <v>36</v>
      </c>
      <c r="B58" s="19"/>
      <c r="C58" s="19"/>
      <c r="D58" s="228">
        <v>1379</v>
      </c>
      <c r="E58" s="111">
        <v>0.19919999999999999</v>
      </c>
      <c r="F58" s="174">
        <v>85</v>
      </c>
      <c r="G58" s="116">
        <v>0.1174</v>
      </c>
      <c r="H58" s="228">
        <v>6412</v>
      </c>
      <c r="I58" s="111">
        <f>H58/$H$68</f>
        <v>0.10789889947161176</v>
      </c>
      <c r="J58" s="184">
        <f>D58+F58+H58</f>
        <v>7876</v>
      </c>
    </row>
    <row r="59" spans="1:10" x14ac:dyDescent="0.2">
      <c r="A59" s="107" t="s">
        <v>63</v>
      </c>
      <c r="B59" s="19"/>
      <c r="C59" s="19"/>
      <c r="D59" s="228">
        <v>986</v>
      </c>
      <c r="E59" s="111">
        <f>D59/$D$68</f>
        <v>0.14250614250614252</v>
      </c>
      <c r="F59" s="174">
        <v>39</v>
      </c>
      <c r="G59" s="116">
        <v>5.3600000000000002E-2</v>
      </c>
      <c r="H59" s="228">
        <v>3969</v>
      </c>
      <c r="I59" s="111">
        <f>H59/$H$68</f>
        <v>6.6788947598694179E-2</v>
      </c>
      <c r="J59" s="184">
        <f>D59+F59+H59</f>
        <v>4994</v>
      </c>
    </row>
    <row r="60" spans="1:10" x14ac:dyDescent="0.2">
      <c r="A60" s="34" t="s">
        <v>37</v>
      </c>
      <c r="B60" s="19"/>
      <c r="C60" s="19"/>
      <c r="D60" s="228">
        <v>2272</v>
      </c>
      <c r="E60" s="111">
        <v>0.32829999999999998</v>
      </c>
      <c r="F60" s="174">
        <v>166</v>
      </c>
      <c r="G60" s="116">
        <v>0.22969999999999999</v>
      </c>
      <c r="H60" s="228">
        <v>9925</v>
      </c>
      <c r="I60" s="111">
        <f>H60/$H$68</f>
        <v>0.16701443812472655</v>
      </c>
      <c r="J60" s="184">
        <f>D60+F60+H60</f>
        <v>12363</v>
      </c>
    </row>
    <row r="61" spans="1:10" hidden="1" outlineLevel="1" x14ac:dyDescent="0.2">
      <c r="A61" s="107" t="s">
        <v>56</v>
      </c>
      <c r="B61" s="19"/>
      <c r="C61" s="19"/>
      <c r="D61" s="110">
        <f>D54</f>
        <v>0</v>
      </c>
      <c r="E61" s="111">
        <f>D61/$D$68</f>
        <v>0</v>
      </c>
      <c r="F61" s="174"/>
      <c r="G61" s="116"/>
      <c r="H61" s="110">
        <f>H54</f>
        <v>0</v>
      </c>
      <c r="I61" s="111">
        <f>H61/$H$68</f>
        <v>0</v>
      </c>
      <c r="J61" s="184">
        <f>D61+F61+H61</f>
        <v>0</v>
      </c>
    </row>
    <row r="62" spans="1:10" collapsed="1" x14ac:dyDescent="0.2">
      <c r="A62" s="42" t="s">
        <v>8</v>
      </c>
      <c r="B62" s="47"/>
      <c r="C62" s="47"/>
      <c r="D62" s="109">
        <f t="shared" ref="D62:J62" si="6">SUM(D58:D61)</f>
        <v>4637</v>
      </c>
      <c r="E62" s="113">
        <f>SUM(E58:E61)</f>
        <v>0.67000614250614254</v>
      </c>
      <c r="F62" s="175">
        <f>SUM(F58:F60)</f>
        <v>290</v>
      </c>
      <c r="G62" s="118">
        <f>SUM(G58:G60)</f>
        <v>0.4007</v>
      </c>
      <c r="H62" s="109">
        <f t="shared" si="6"/>
        <v>20306</v>
      </c>
      <c r="I62" s="113">
        <f>SUM(I58:I61)-0.0001023</f>
        <v>0.34159998519503249</v>
      </c>
      <c r="J62" s="185">
        <f t="shared" si="6"/>
        <v>25233</v>
      </c>
    </row>
    <row r="63" spans="1:10" x14ac:dyDescent="0.2">
      <c r="A63" s="19"/>
      <c r="B63" s="19"/>
      <c r="C63" s="19"/>
      <c r="D63" s="110"/>
      <c r="E63" s="159"/>
      <c r="F63" s="115"/>
      <c r="G63" s="176"/>
      <c r="H63" s="110"/>
      <c r="I63" s="159"/>
      <c r="J63" s="184"/>
    </row>
    <row r="64" spans="1:10" x14ac:dyDescent="0.2">
      <c r="A64" s="19"/>
      <c r="B64" s="19"/>
      <c r="C64" s="19"/>
      <c r="D64" s="110"/>
      <c r="E64" s="160"/>
      <c r="F64" s="177"/>
      <c r="G64" s="178"/>
      <c r="H64" s="110"/>
      <c r="I64" s="160"/>
      <c r="J64" s="184"/>
    </row>
    <row r="65" spans="1:10" x14ac:dyDescent="0.2">
      <c r="A65" s="74" t="s">
        <v>65</v>
      </c>
      <c r="B65" s="19"/>
      <c r="C65" s="19"/>
      <c r="D65" s="110"/>
      <c r="E65" s="160"/>
      <c r="F65" s="177"/>
      <c r="G65" s="178"/>
      <c r="H65" s="110"/>
      <c r="I65" s="160"/>
      <c r="J65" s="184"/>
    </row>
    <row r="66" spans="1:10" x14ac:dyDescent="0.2">
      <c r="A66" s="208" t="s">
        <v>67</v>
      </c>
      <c r="B66" s="46"/>
      <c r="C66" s="46"/>
      <c r="D66" s="42"/>
      <c r="E66" s="47"/>
      <c r="F66" s="192"/>
      <c r="G66" s="192" t="s">
        <v>45</v>
      </c>
      <c r="H66" s="47"/>
      <c r="I66" s="47"/>
      <c r="J66" s="88"/>
    </row>
    <row r="67" spans="1:10" x14ac:dyDescent="0.2">
      <c r="A67" s="107" t="s">
        <v>59</v>
      </c>
      <c r="B67" s="19"/>
      <c r="C67" s="29"/>
      <c r="D67" s="161" t="s">
        <v>12</v>
      </c>
      <c r="E67" s="108"/>
      <c r="F67" s="233" t="s">
        <v>52</v>
      </c>
      <c r="G67" s="234"/>
      <c r="H67" s="161" t="s">
        <v>13</v>
      </c>
      <c r="I67" s="108"/>
      <c r="J67" s="190" t="s">
        <v>6</v>
      </c>
    </row>
    <row r="68" spans="1:10" x14ac:dyDescent="0.2">
      <c r="A68" s="38" t="s">
        <v>46</v>
      </c>
      <c r="B68" s="39"/>
      <c r="C68" s="39"/>
      <c r="D68" s="195">
        <v>6919</v>
      </c>
      <c r="E68" s="204"/>
      <c r="F68" s="196">
        <v>721</v>
      </c>
      <c r="G68" s="204"/>
      <c r="H68" s="195">
        <v>59426</v>
      </c>
      <c r="I68" s="205"/>
      <c r="J68" s="188">
        <f>D68+F68+H68</f>
        <v>67066</v>
      </c>
    </row>
    <row r="69" spans="1:10" x14ac:dyDescent="0.2">
      <c r="A69" s="19"/>
      <c r="B69" s="19"/>
      <c r="C69" s="19"/>
      <c r="D69" s="36"/>
      <c r="E69" s="52"/>
      <c r="F69" s="90"/>
      <c r="G69" s="90"/>
      <c r="H69" s="36"/>
      <c r="I69" s="51"/>
      <c r="J69" s="36"/>
    </row>
    <row r="70" spans="1:10" x14ac:dyDescent="0.2">
      <c r="A70" s="23" t="s">
        <v>41</v>
      </c>
      <c r="B70" s="30"/>
      <c r="C70" s="20" t="s">
        <v>42</v>
      </c>
      <c r="D70" s="39"/>
      <c r="E70" s="19"/>
      <c r="F70" s="74"/>
      <c r="G70" s="74"/>
      <c r="H70" s="30"/>
      <c r="I70" s="30"/>
      <c r="J70" s="30"/>
    </row>
    <row r="71" spans="1:10" x14ac:dyDescent="0.2">
      <c r="A71" s="23"/>
      <c r="B71" s="30"/>
      <c r="C71" s="206" t="s">
        <v>65</v>
      </c>
      <c r="D71" s="30"/>
      <c r="E71" s="30"/>
      <c r="F71" s="73"/>
      <c r="G71" s="73"/>
      <c r="H71" s="19"/>
      <c r="I71" s="19"/>
      <c r="J71" s="36"/>
    </row>
    <row r="72" spans="1:10" x14ac:dyDescent="0.2">
      <c r="A72" s="23"/>
      <c r="B72" s="30"/>
      <c r="C72" s="23"/>
      <c r="D72" s="30"/>
      <c r="E72" s="30"/>
      <c r="F72" s="73"/>
      <c r="G72" s="73"/>
      <c r="H72" s="19"/>
      <c r="I72" s="19"/>
      <c r="J72" s="36"/>
    </row>
    <row r="76" spans="1:10" x14ac:dyDescent="0.2">
      <c r="A76" s="87"/>
    </row>
  </sheetData>
  <sheetProtection algorithmName="SHA-512" hashValue="/d5Ge4EMmXG40F5I0Y5js6JaSGmi8B+H249jx+fZudufMTMQi/XrLRilMcxh74KrFKrQPvtwPIOIOiqyItIsJA==" saltValue="YohVIFPZoE36c6PTLp4QsQ==" spinCount="100000" sheet="1"/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28"/>
  <sheetViews>
    <sheetView workbookViewId="0">
      <selection activeCell="K8" sqref="K8"/>
    </sheetView>
  </sheetViews>
  <sheetFormatPr defaultRowHeight="12.75" x14ac:dyDescent="0.2"/>
  <cols>
    <col min="2" max="2" width="11.140625" customWidth="1"/>
    <col min="3" max="3" width="16.42578125" customWidth="1"/>
    <col min="5" max="5" width="9.5703125" style="99" bestFit="1" customWidth="1"/>
    <col min="6" max="6" width="5.42578125" style="99" customWidth="1"/>
    <col min="8" max="8" width="9.5703125" style="99" bestFit="1" customWidth="1"/>
    <col min="9" max="9" width="5.42578125" style="99" customWidth="1"/>
    <col min="11" max="11" width="10.140625" style="99" customWidth="1"/>
  </cols>
  <sheetData>
    <row r="2" spans="1:19" x14ac:dyDescent="0.2">
      <c r="A2">
        <f>'Bilaga Indirekta kostnader'!D9</f>
        <v>156911</v>
      </c>
    </row>
    <row r="3" spans="1:19" x14ac:dyDescent="0.2">
      <c r="D3" s="121" t="s">
        <v>12</v>
      </c>
      <c r="E3" s="122"/>
      <c r="F3" s="27"/>
      <c r="G3" s="237" t="s">
        <v>52</v>
      </c>
      <c r="H3" s="238"/>
      <c r="I3" s="103"/>
      <c r="J3" s="121" t="s">
        <v>13</v>
      </c>
      <c r="K3" s="148"/>
      <c r="L3" s="26" t="s">
        <v>6</v>
      </c>
    </row>
    <row r="4" spans="1:19" x14ac:dyDescent="0.2">
      <c r="D4" s="123" t="s">
        <v>34</v>
      </c>
      <c r="E4" s="124"/>
      <c r="F4" s="27"/>
      <c r="G4" s="123" t="s">
        <v>34</v>
      </c>
      <c r="H4" s="139"/>
      <c r="I4" s="103"/>
      <c r="J4" s="123" t="s">
        <v>34</v>
      </c>
      <c r="K4" s="149"/>
      <c r="L4" s="26"/>
    </row>
    <row r="5" spans="1:19" x14ac:dyDescent="0.2">
      <c r="D5" s="125"/>
      <c r="E5" s="124"/>
      <c r="F5" s="27"/>
      <c r="G5" s="125"/>
      <c r="H5" s="140"/>
      <c r="I5" s="98"/>
      <c r="J5" s="125"/>
      <c r="K5" s="149"/>
      <c r="L5" s="26"/>
    </row>
    <row r="6" spans="1:19" x14ac:dyDescent="0.2">
      <c r="A6" s="28" t="s">
        <v>57</v>
      </c>
      <c r="D6" s="126"/>
      <c r="E6" s="127"/>
      <c r="G6" s="126"/>
      <c r="H6" s="127"/>
      <c r="J6" s="126"/>
      <c r="K6" s="127"/>
    </row>
    <row r="7" spans="1:19" x14ac:dyDescent="0.2">
      <c r="A7" s="42"/>
      <c r="B7" s="47"/>
      <c r="C7" s="47"/>
      <c r="D7" s="132" t="s">
        <v>38</v>
      </c>
      <c r="E7" s="133" t="s">
        <v>39</v>
      </c>
      <c r="F7" s="100"/>
      <c r="G7" s="143" t="s">
        <v>38</v>
      </c>
      <c r="H7" s="144" t="s">
        <v>39</v>
      </c>
      <c r="I7" s="102"/>
      <c r="J7" s="132" t="s">
        <v>38</v>
      </c>
      <c r="K7" s="133" t="s">
        <v>39</v>
      </c>
      <c r="L7" s="50" t="s">
        <v>40</v>
      </c>
    </row>
    <row r="8" spans="1:19" x14ac:dyDescent="0.2">
      <c r="A8" s="42" t="s">
        <v>8</v>
      </c>
      <c r="B8" s="47"/>
      <c r="C8" s="47"/>
      <c r="D8" s="128">
        <f>'Bilaga Indirekta kostnader'!D62</f>
        <v>4637</v>
      </c>
      <c r="E8" s="129">
        <f>'Bilaga Indirekta kostnader'!E62</f>
        <v>0.67000614250614254</v>
      </c>
      <c r="F8" s="93"/>
      <c r="G8" s="128">
        <f>'Bilaga Indirekta kostnader'!F62</f>
        <v>290</v>
      </c>
      <c r="H8" s="129">
        <f>'Bilaga Indirekta kostnader'!G62</f>
        <v>0.4007</v>
      </c>
      <c r="I8" s="93"/>
      <c r="J8" s="128">
        <f>'Bilaga Indirekta kostnader'!H62</f>
        <v>20306</v>
      </c>
      <c r="K8" s="129">
        <v>0.34160000000000001</v>
      </c>
      <c r="L8" s="44">
        <f>'Bilaga Indirekta kostnader'!J62</f>
        <v>25233</v>
      </c>
    </row>
    <row r="9" spans="1:19" x14ac:dyDescent="0.2">
      <c r="D9" s="126"/>
      <c r="E9" s="127"/>
      <c r="G9" s="126"/>
      <c r="H9" s="127"/>
      <c r="J9" s="126"/>
      <c r="K9" s="127"/>
    </row>
    <row r="10" spans="1:19" x14ac:dyDescent="0.2">
      <c r="D10" s="126"/>
      <c r="E10" s="127"/>
      <c r="G10" s="126"/>
      <c r="H10" s="127"/>
      <c r="J10" s="126"/>
      <c r="K10" s="127"/>
    </row>
    <row r="11" spans="1:19" s="17" customFormat="1" x14ac:dyDescent="0.2">
      <c r="A11" s="28" t="s">
        <v>64</v>
      </c>
      <c r="B11" s="19"/>
      <c r="C11" s="19"/>
      <c r="D11" s="130"/>
      <c r="E11" s="131"/>
      <c r="F11" s="83"/>
      <c r="G11" s="141"/>
      <c r="H11" s="142"/>
      <c r="I11" s="92"/>
      <c r="J11" s="130"/>
      <c r="K11" s="131"/>
      <c r="L11" s="36"/>
    </row>
    <row r="12" spans="1:19" s="17" customFormat="1" x14ac:dyDescent="0.2">
      <c r="A12" s="42"/>
      <c r="B12" s="47"/>
      <c r="C12" s="47"/>
      <c r="D12" s="132" t="s">
        <v>38</v>
      </c>
      <c r="E12" s="133" t="s">
        <v>39</v>
      </c>
      <c r="F12" s="100"/>
      <c r="G12" s="143" t="s">
        <v>38</v>
      </c>
      <c r="H12" s="144" t="s">
        <v>39</v>
      </c>
      <c r="I12" s="102"/>
      <c r="J12" s="132" t="s">
        <v>38</v>
      </c>
      <c r="K12" s="133" t="s">
        <v>39</v>
      </c>
      <c r="L12" s="50" t="s">
        <v>40</v>
      </c>
    </row>
    <row r="13" spans="1:19" s="17" customFormat="1" x14ac:dyDescent="0.2">
      <c r="A13" s="42" t="s">
        <v>44</v>
      </c>
      <c r="B13" s="47"/>
      <c r="C13" s="47"/>
      <c r="D13" s="112">
        <v>0</v>
      </c>
      <c r="E13" s="134">
        <f>D13/'Bilaga Indirekta kostnader'!D68</f>
        <v>0</v>
      </c>
      <c r="F13" s="84"/>
      <c r="G13" s="117">
        <v>0</v>
      </c>
      <c r="H13" s="145"/>
      <c r="I13" s="91"/>
      <c r="J13" s="112">
        <v>1985</v>
      </c>
      <c r="K13" s="134">
        <v>3.3399999999999999E-2</v>
      </c>
      <c r="L13" s="44">
        <f>D13+G13+J13</f>
        <v>1985</v>
      </c>
      <c r="M13" s="89"/>
      <c r="N13" s="87"/>
      <c r="O13" s="87"/>
      <c r="P13" s="87"/>
      <c r="Q13" s="87"/>
      <c r="R13" s="87"/>
      <c r="S13" s="87"/>
    </row>
    <row r="14" spans="1:19" x14ac:dyDescent="0.2">
      <c r="D14" s="126"/>
      <c r="E14" s="127"/>
      <c r="G14" s="126"/>
      <c r="H14" s="127"/>
      <c r="J14" s="126"/>
      <c r="K14" s="127"/>
    </row>
    <row r="15" spans="1:19" x14ac:dyDescent="0.2">
      <c r="D15" s="126"/>
      <c r="E15" s="127"/>
      <c r="G15" s="126"/>
      <c r="H15" s="127"/>
      <c r="J15" s="126"/>
      <c r="K15" s="127"/>
    </row>
    <row r="16" spans="1:19" x14ac:dyDescent="0.2">
      <c r="D16" s="126"/>
      <c r="E16" s="127"/>
      <c r="G16" s="126"/>
      <c r="H16" s="127"/>
      <c r="J16" s="126"/>
      <c r="K16" s="127"/>
    </row>
    <row r="17" spans="1:12" s="17" customFormat="1" x14ac:dyDescent="0.2">
      <c r="A17" s="96" t="s">
        <v>58</v>
      </c>
      <c r="B17" s="30"/>
      <c r="C17" s="23"/>
      <c r="D17" s="135" t="s">
        <v>12</v>
      </c>
      <c r="E17" s="136"/>
      <c r="F17" s="101"/>
      <c r="G17" s="235" t="s">
        <v>52</v>
      </c>
      <c r="H17" s="236"/>
      <c r="I17" s="98"/>
      <c r="J17" s="135" t="s">
        <v>13</v>
      </c>
      <c r="K17" s="150"/>
      <c r="L17" s="26" t="s">
        <v>6</v>
      </c>
    </row>
    <row r="18" spans="1:12" s="17" customFormat="1" x14ac:dyDescent="0.2">
      <c r="A18" s="42"/>
      <c r="B18" s="47"/>
      <c r="C18" s="47"/>
      <c r="D18" s="132" t="s">
        <v>38</v>
      </c>
      <c r="E18" s="133" t="s">
        <v>39</v>
      </c>
      <c r="F18" s="100"/>
      <c r="G18" s="143" t="s">
        <v>38</v>
      </c>
      <c r="H18" s="144" t="s">
        <v>39</v>
      </c>
      <c r="I18" s="102"/>
      <c r="J18" s="132" t="s">
        <v>38</v>
      </c>
      <c r="K18" s="133" t="s">
        <v>39</v>
      </c>
      <c r="L18" s="50" t="s">
        <v>40</v>
      </c>
    </row>
    <row r="19" spans="1:12" s="17" customFormat="1" x14ac:dyDescent="0.2">
      <c r="A19" s="42"/>
      <c r="B19" s="47"/>
      <c r="C19" s="47"/>
      <c r="D19" s="128">
        <f>'Bilaga Indirekta kostnader'!D62+'Bilaga Lokalpålägg o tot pålägg'!D13</f>
        <v>4637</v>
      </c>
      <c r="E19" s="129">
        <f>SUM(E8:E13)</f>
        <v>0.67000614250614254</v>
      </c>
      <c r="F19" s="93"/>
      <c r="G19" s="146">
        <f>'Bilaga Lokalpålägg o tot pålägg'!G13+'Bilaga Indirekta kostnader'!F62</f>
        <v>290</v>
      </c>
      <c r="H19" s="147">
        <f>SUM(H8:H13)</f>
        <v>0.4007</v>
      </c>
      <c r="I19" s="94"/>
      <c r="J19" s="128">
        <f>'Bilaga Indirekta kostnader'!H62+'Bilaga Lokalpålägg o tot pålägg'!J13</f>
        <v>22291</v>
      </c>
      <c r="K19" s="129">
        <f>SUM(K8:K13)</f>
        <v>0.375</v>
      </c>
      <c r="L19" s="44">
        <f>D19+G19+J19</f>
        <v>27218</v>
      </c>
    </row>
    <row r="20" spans="1:12" x14ac:dyDescent="0.2">
      <c r="D20" s="126"/>
      <c r="E20" s="127"/>
      <c r="G20" s="126"/>
      <c r="H20" s="127"/>
      <c r="J20" s="126"/>
      <c r="K20" s="127"/>
    </row>
    <row r="21" spans="1:12" x14ac:dyDescent="0.2">
      <c r="D21" s="126"/>
      <c r="E21" s="127"/>
      <c r="G21" s="126"/>
      <c r="H21" s="127"/>
      <c r="J21" s="126"/>
      <c r="K21" s="127"/>
    </row>
    <row r="22" spans="1:12" x14ac:dyDescent="0.2">
      <c r="D22" s="137"/>
      <c r="E22" s="138"/>
      <c r="G22" s="137"/>
      <c r="H22" s="138"/>
      <c r="J22" s="137"/>
      <c r="K22" s="138"/>
    </row>
    <row r="26" spans="1:12" x14ac:dyDescent="0.2">
      <c r="A26" s="106"/>
    </row>
    <row r="27" spans="1:12" x14ac:dyDescent="0.2">
      <c r="A27" s="106"/>
    </row>
    <row r="28" spans="1:12" x14ac:dyDescent="0.2">
      <c r="A28" s="106"/>
    </row>
  </sheetData>
  <sheetProtection algorithmName="SHA-512" hashValue="IGvu8qvwLo9vgoXByUBZ6eKFZzUwvGTDgu+gGQ3p25yFeiLU4fcBxPAKBQ8TstgJzfoD/CPLARGP/7VHjJuIRQ==" saltValue="4nfKwyN2nIwTb1XFtGWwGQ==" spinCount="100000" sheet="1"/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Fullkostnadskalkyl</vt:lpstr>
      <vt:lpstr>Bilaga Indirekta kostnader</vt:lpstr>
      <vt:lpstr>Bilaga Lokalpålägg o tot pålägg</vt:lpstr>
      <vt:lpstr>'Bilaga Indirekta kostnader'!Print_Area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Eva Stengard</cp:lastModifiedBy>
  <cp:lastPrinted>2019-03-01T13:54:15Z</cp:lastPrinted>
  <dcterms:created xsi:type="dcterms:W3CDTF">2007-04-26T08:25:06Z</dcterms:created>
  <dcterms:modified xsi:type="dcterms:W3CDTF">2022-01-25T14:47:48Z</dcterms:modified>
</cp:coreProperties>
</file>